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icole\Box Sync\Nicole\Stall Counts\FY22 Counts\"/>
    </mc:Choice>
  </mc:AlternateContent>
  <bookViews>
    <workbookView xWindow="0" yWindow="600" windowWidth="28800" windowHeight="12300" activeTab="2"/>
  </bookViews>
  <sheets>
    <sheet name="Sept 13-17" sheetId="1" r:id="rId1"/>
    <sheet name="Sept 27-Oct 1" sheetId="7" r:id="rId2"/>
    <sheet name="Oct 18 - 22" sheetId="8" r:id="rId3"/>
    <sheet name="Nov 8 - 12" sheetId="9" r:id="rId4"/>
    <sheet name="Nov 29 - Dec 3" sheetId="10" r:id="rId5"/>
    <sheet name="Avg" sheetId="6" r:id="rId6"/>
  </sheets>
  <definedNames>
    <definedName name="_xlnm.Print_Area" localSheetId="4">'Nov 29 - Dec 3'!$AL$4:$BD$58</definedName>
    <definedName name="_xlnm.Print_Area" localSheetId="3">'Nov 8 - 12'!$AL$4:$BD$58</definedName>
    <definedName name="_xlnm.Print_Area" localSheetId="2">'Oct 18 - 22'!$AL$4:$BD$58</definedName>
    <definedName name="_xlnm.Print_Area" localSheetId="0">'Sept 13-17'!$AL$4:$BD$58</definedName>
    <definedName name="_xlnm.Print_Area" localSheetId="1">'Sept 27-Oct 1'!$AL$4:$BD$58</definedName>
  </definedNames>
  <calcPr calcId="162913"/>
</workbook>
</file>

<file path=xl/calcChain.xml><?xml version="1.0" encoding="utf-8"?>
<calcChain xmlns="http://schemas.openxmlformats.org/spreadsheetml/2006/main">
  <c r="E42" i="8" l="1"/>
  <c r="L42" i="8"/>
  <c r="S42" i="8"/>
  <c r="Z42" i="8"/>
  <c r="AG42" i="8"/>
  <c r="AJ83" i="8"/>
  <c r="AC83" i="8"/>
  <c r="V83" i="8"/>
  <c r="O83" i="8"/>
  <c r="H83" i="8"/>
  <c r="AJ77" i="8"/>
  <c r="AC77" i="8"/>
  <c r="V77" i="8"/>
  <c r="O77" i="8"/>
  <c r="H77" i="8"/>
  <c r="AJ77" i="7" l="1"/>
  <c r="AC77" i="7"/>
  <c r="V77" i="7"/>
  <c r="O77" i="7"/>
  <c r="H77" i="7"/>
  <c r="H83" i="7"/>
  <c r="O83" i="7"/>
  <c r="V83" i="7"/>
  <c r="AC83" i="7"/>
  <c r="AJ83" i="7"/>
  <c r="AJ92" i="10" l="1"/>
  <c r="AI92" i="10"/>
  <c r="AH92" i="10"/>
  <c r="AG92" i="10"/>
  <c r="AF92" i="10"/>
  <c r="AC92" i="10"/>
  <c r="AB92" i="10"/>
  <c r="AA92" i="10"/>
  <c r="Z92" i="10"/>
  <c r="Y92" i="10"/>
  <c r="V92" i="10"/>
  <c r="U92" i="10"/>
  <c r="T92" i="10"/>
  <c r="S92" i="10"/>
  <c r="R92" i="10"/>
  <c r="O92" i="10"/>
  <c r="N92" i="10"/>
  <c r="M92" i="10"/>
  <c r="L92" i="10"/>
  <c r="K92" i="10"/>
  <c r="H92" i="10"/>
  <c r="G92" i="10"/>
  <c r="F92" i="10"/>
  <c r="E92" i="10"/>
  <c r="D92" i="10"/>
  <c r="AE91" i="10"/>
  <c r="X91" i="10"/>
  <c r="Q91" i="10"/>
  <c r="J91" i="10"/>
  <c r="C91" i="10"/>
  <c r="AE90" i="10"/>
  <c r="X90" i="10"/>
  <c r="Q90" i="10"/>
  <c r="J90" i="10"/>
  <c r="C90" i="10"/>
  <c r="AE89" i="10"/>
  <c r="X89" i="10"/>
  <c r="Q89" i="10"/>
  <c r="J89" i="10"/>
  <c r="C89" i="10"/>
  <c r="AE88" i="10"/>
  <c r="X88" i="10"/>
  <c r="X92" i="10" s="1"/>
  <c r="Q88" i="10"/>
  <c r="J88" i="10"/>
  <c r="C88" i="10"/>
  <c r="AE87" i="10"/>
  <c r="X87" i="10"/>
  <c r="Q87" i="10"/>
  <c r="Q92" i="10" s="1"/>
  <c r="J87" i="10"/>
  <c r="C87" i="10"/>
  <c r="AE86" i="10"/>
  <c r="AE92" i="10" s="1"/>
  <c r="X86" i="10"/>
  <c r="Q86" i="10"/>
  <c r="J86" i="10"/>
  <c r="J92" i="10" s="1"/>
  <c r="C86" i="10"/>
  <c r="C92" i="10" s="1"/>
  <c r="AJ83" i="10"/>
  <c r="AE83" i="10"/>
  <c r="AC83" i="10"/>
  <c r="X83" i="10"/>
  <c r="V83" i="10"/>
  <c r="Q83" i="10"/>
  <c r="O83" i="10"/>
  <c r="J83" i="10"/>
  <c r="H83" i="10"/>
  <c r="C83" i="10"/>
  <c r="AJ77" i="10"/>
  <c r="AE77" i="10"/>
  <c r="AC77" i="10"/>
  <c r="X77" i="10"/>
  <c r="V77" i="10"/>
  <c r="Q77" i="10"/>
  <c r="O77" i="10"/>
  <c r="J77" i="10"/>
  <c r="H77" i="10"/>
  <c r="C77" i="10"/>
  <c r="AJ72" i="10"/>
  <c r="AC72" i="10"/>
  <c r="V72" i="10"/>
  <c r="O72" i="10"/>
  <c r="H72" i="10"/>
  <c r="U62" i="10"/>
  <c r="L62" i="10"/>
  <c r="G62" i="10"/>
  <c r="AJ59" i="10"/>
  <c r="AG59" i="10"/>
  <c r="AF59" i="10"/>
  <c r="AE59" i="10"/>
  <c r="AE62" i="10" s="1"/>
  <c r="AC59" i="10"/>
  <c r="Z59" i="10"/>
  <c r="Y59" i="10"/>
  <c r="X59" i="10"/>
  <c r="V59" i="10"/>
  <c r="S59" i="10"/>
  <c r="R59" i="10"/>
  <c r="Q59" i="10"/>
  <c r="O59" i="10"/>
  <c r="L59" i="10"/>
  <c r="K59" i="10"/>
  <c r="J59" i="10"/>
  <c r="J62" i="10" s="1"/>
  <c r="H59" i="10"/>
  <c r="H62" i="10" s="1"/>
  <c r="E59" i="10"/>
  <c r="D59" i="10"/>
  <c r="C59" i="10"/>
  <c r="AM58" i="10"/>
  <c r="AO58" i="10" s="1"/>
  <c r="AM57" i="10"/>
  <c r="AO57" i="10" s="1"/>
  <c r="AR56" i="10"/>
  <c r="AP56" i="10"/>
  <c r="AP55" i="10"/>
  <c r="AR55" i="10" s="1"/>
  <c r="AP54" i="10"/>
  <c r="AR54" i="10" s="1"/>
  <c r="AM53" i="10"/>
  <c r="AO53" i="10" s="1"/>
  <c r="AS52" i="10"/>
  <c r="AU52" i="10" s="1"/>
  <c r="AS51" i="10"/>
  <c r="AU51" i="10" s="1"/>
  <c r="AU50" i="10"/>
  <c r="AS50" i="10"/>
  <c r="AM49" i="10"/>
  <c r="AO49" i="10" s="1"/>
  <c r="AS48" i="10"/>
  <c r="AU48" i="10" s="1"/>
  <c r="AP48" i="10"/>
  <c r="AR48" i="10" s="1"/>
  <c r="BB47" i="10"/>
  <c r="BD47" i="10" s="1"/>
  <c r="AM47" i="10"/>
  <c r="AO47" i="10" s="1"/>
  <c r="AO46" i="10"/>
  <c r="AM46" i="10"/>
  <c r="AM45" i="10"/>
  <c r="AO45" i="10" s="1"/>
  <c r="AM44" i="10"/>
  <c r="AO44" i="10" s="1"/>
  <c r="AI42" i="10"/>
  <c r="AI62" i="10" s="1"/>
  <c r="AF42" i="10"/>
  <c r="AB42" i="10"/>
  <c r="AB62" i="10" s="1"/>
  <c r="Y42" i="10"/>
  <c r="U42" i="10"/>
  <c r="R42" i="10"/>
  <c r="N42" i="10"/>
  <c r="N62" i="10" s="1"/>
  <c r="K42" i="10"/>
  <c r="G42" i="10"/>
  <c r="D42" i="10"/>
  <c r="AY41" i="10"/>
  <c r="BA41" i="10" s="1"/>
  <c r="AP41" i="10"/>
  <c r="AR41" i="10" s="1"/>
  <c r="AY40" i="10"/>
  <c r="BA40" i="10" s="1"/>
  <c r="AY39" i="10"/>
  <c r="BA39" i="10" s="1"/>
  <c r="BA38" i="10"/>
  <c r="AY38" i="10"/>
  <c r="AY37" i="10"/>
  <c r="BA37" i="10" s="1"/>
  <c r="AP37" i="10"/>
  <c r="AR37" i="10" s="1"/>
  <c r="AY36" i="10"/>
  <c r="BA36" i="10" s="1"/>
  <c r="AS36" i="10"/>
  <c r="AU36" i="10" s="1"/>
  <c r="AY35" i="10"/>
  <c r="BA35" i="10" s="1"/>
  <c r="AU35" i="10"/>
  <c r="AS35" i="10"/>
  <c r="AP35" i="10"/>
  <c r="AR35" i="10" s="1"/>
  <c r="AY34" i="10"/>
  <c r="BA34" i="10" s="1"/>
  <c r="AJ32" i="10"/>
  <c r="AH32" i="10"/>
  <c r="AH62" i="10" s="1"/>
  <c r="AG32" i="10"/>
  <c r="AF32" i="10"/>
  <c r="AE32" i="10"/>
  <c r="AC32" i="10"/>
  <c r="AC62" i="10" s="1"/>
  <c r="AA32" i="10"/>
  <c r="Z32" i="10"/>
  <c r="Y32" i="10"/>
  <c r="X32" i="10"/>
  <c r="X62" i="10" s="1"/>
  <c r="V32" i="10"/>
  <c r="T32" i="10"/>
  <c r="S32" i="10"/>
  <c r="R32" i="10"/>
  <c r="Q32" i="10"/>
  <c r="Q62" i="10" s="1"/>
  <c r="O32" i="10"/>
  <c r="M32" i="10"/>
  <c r="L32" i="10"/>
  <c r="K32" i="10"/>
  <c r="J32" i="10"/>
  <c r="H32" i="10"/>
  <c r="F32" i="10"/>
  <c r="F62" i="10" s="1"/>
  <c r="E32" i="10"/>
  <c r="D32" i="10"/>
  <c r="C32" i="10"/>
  <c r="C62" i="10" s="1"/>
  <c r="AU31" i="10"/>
  <c r="AS31" i="10"/>
  <c r="AU30" i="10"/>
  <c r="AS30" i="10"/>
  <c r="AR30" i="10"/>
  <c r="AP30" i="10"/>
  <c r="AP29" i="10"/>
  <c r="AR29" i="10" s="1"/>
  <c r="AO29" i="10"/>
  <c r="AM29" i="10"/>
  <c r="AU28" i="10"/>
  <c r="AS28" i="10"/>
  <c r="AR28" i="10"/>
  <c r="AP28" i="10"/>
  <c r="AR27" i="10"/>
  <c r="AP27" i="10"/>
  <c r="AO27" i="10"/>
  <c r="AM27" i="10"/>
  <c r="BB26" i="10"/>
  <c r="BD26" i="10" s="1"/>
  <c r="AU25" i="10"/>
  <c r="AS25" i="10"/>
  <c r="AR25" i="10"/>
  <c r="AP25" i="10"/>
  <c r="AU24" i="10"/>
  <c r="AS24" i="10"/>
  <c r="AR24" i="10"/>
  <c r="AP24" i="10"/>
  <c r="AR23" i="10"/>
  <c r="AP23" i="10"/>
  <c r="BB22" i="10"/>
  <c r="BD22" i="10" s="1"/>
  <c r="AR22" i="10"/>
  <c r="AP22" i="10"/>
  <c r="AU21" i="10"/>
  <c r="AS21" i="10"/>
  <c r="AR21" i="10"/>
  <c r="AP21" i="10"/>
  <c r="AU20" i="10"/>
  <c r="AS20" i="10"/>
  <c r="AP20" i="10"/>
  <c r="AR20" i="10" s="1"/>
  <c r="BB19" i="10"/>
  <c r="BD19" i="10" s="1"/>
  <c r="AX18" i="10"/>
  <c r="AV18" i="10"/>
  <c r="AU18" i="10"/>
  <c r="AS18" i="10"/>
  <c r="AR18" i="10"/>
  <c r="AP18" i="10"/>
  <c r="AJ16" i="10"/>
  <c r="AJ62" i="10" s="1"/>
  <c r="AH16" i="10"/>
  <c r="AG16" i="10"/>
  <c r="AG62" i="10" s="1"/>
  <c r="AF16" i="10"/>
  <c r="AF62" i="10" s="1"/>
  <c r="AC16" i="10"/>
  <c r="AA16" i="10"/>
  <c r="AA62" i="10" s="1"/>
  <c r="Z16" i="10"/>
  <c r="Z62" i="10" s="1"/>
  <c r="Y16" i="10"/>
  <c r="Y62" i="10" s="1"/>
  <c r="V16" i="10"/>
  <c r="V62" i="10" s="1"/>
  <c r="T16" i="10"/>
  <c r="T62" i="10" s="1"/>
  <c r="S16" i="10"/>
  <c r="S62" i="10" s="1"/>
  <c r="R16" i="10"/>
  <c r="R62" i="10" s="1"/>
  <c r="O16" i="10"/>
  <c r="O62" i="10" s="1"/>
  <c r="M16" i="10"/>
  <c r="M62" i="10" s="1"/>
  <c r="L16" i="10"/>
  <c r="K16" i="10"/>
  <c r="K62" i="10" s="1"/>
  <c r="H16" i="10"/>
  <c r="F16" i="10"/>
  <c r="E16" i="10"/>
  <c r="E62" i="10" s="1"/>
  <c r="D16" i="10"/>
  <c r="D62" i="10" s="1"/>
  <c r="AU15" i="10"/>
  <c r="AS15" i="10"/>
  <c r="AR15" i="10"/>
  <c r="AP15" i="10"/>
  <c r="AU14" i="10"/>
  <c r="AS14" i="10"/>
  <c r="AS13" i="10"/>
  <c r="AU13" i="10" s="1"/>
  <c r="BB12" i="10"/>
  <c r="BD12" i="10" s="1"/>
  <c r="AR12" i="10"/>
  <c r="AP12" i="10"/>
  <c r="AX11" i="10"/>
  <c r="AV11" i="10"/>
  <c r="AU10" i="10"/>
  <c r="AS10" i="10"/>
  <c r="AR10" i="10"/>
  <c r="AP10" i="10"/>
  <c r="BB9" i="10"/>
  <c r="BD9" i="10" s="1"/>
  <c r="AP8" i="10"/>
  <c r="AR8" i="10" s="1"/>
  <c r="AU7" i="10"/>
  <c r="AS7" i="10"/>
  <c r="AR7" i="10"/>
  <c r="AP7" i="10"/>
  <c r="AJ92" i="9"/>
  <c r="AI92" i="9"/>
  <c r="AH92" i="9"/>
  <c r="AG92" i="9"/>
  <c r="AF92" i="9"/>
  <c r="AC92" i="9"/>
  <c r="AB92" i="9"/>
  <c r="AA92" i="9"/>
  <c r="Z92" i="9"/>
  <c r="Y92" i="9"/>
  <c r="X92" i="9"/>
  <c r="V92" i="9"/>
  <c r="U92" i="9"/>
  <c r="T92" i="9"/>
  <c r="S92" i="9"/>
  <c r="R92" i="9"/>
  <c r="O92" i="9"/>
  <c r="N92" i="9"/>
  <c r="M92" i="9"/>
  <c r="L92" i="9"/>
  <c r="K92" i="9"/>
  <c r="H92" i="9"/>
  <c r="G92" i="9"/>
  <c r="F92" i="9"/>
  <c r="E92" i="9"/>
  <c r="D92" i="9"/>
  <c r="AE91" i="9"/>
  <c r="X91" i="9"/>
  <c r="Q91" i="9"/>
  <c r="J91" i="9"/>
  <c r="J92" i="9" s="1"/>
  <c r="C91" i="9"/>
  <c r="AE90" i="9"/>
  <c r="X90" i="9"/>
  <c r="Q90" i="9"/>
  <c r="J90" i="9"/>
  <c r="C90" i="9"/>
  <c r="AE89" i="9"/>
  <c r="X89" i="9"/>
  <c r="Q89" i="9"/>
  <c r="J89" i="9"/>
  <c r="C89" i="9"/>
  <c r="AE88" i="9"/>
  <c r="X88" i="9"/>
  <c r="Q88" i="9"/>
  <c r="J88" i="9"/>
  <c r="C88" i="9"/>
  <c r="AE87" i="9"/>
  <c r="X87" i="9"/>
  <c r="Q87" i="9"/>
  <c r="J87" i="9"/>
  <c r="C87" i="9"/>
  <c r="AE86" i="9"/>
  <c r="AE92" i="9" s="1"/>
  <c r="X86" i="9"/>
  <c r="Q86" i="9"/>
  <c r="Q92" i="9" s="1"/>
  <c r="J86" i="9"/>
  <c r="C86" i="9"/>
  <c r="C92" i="9" s="1"/>
  <c r="AJ83" i="9"/>
  <c r="AE83" i="9"/>
  <c r="AC83" i="9"/>
  <c r="X83" i="9"/>
  <c r="V83" i="9"/>
  <c r="Q83" i="9"/>
  <c r="O83" i="9"/>
  <c r="J83" i="9"/>
  <c r="H83" i="9"/>
  <c r="C83" i="9"/>
  <c r="AJ77" i="9"/>
  <c r="AE77" i="9"/>
  <c r="AC77" i="9"/>
  <c r="X77" i="9"/>
  <c r="V77" i="9"/>
  <c r="Q77" i="9"/>
  <c r="O77" i="9"/>
  <c r="J77" i="9"/>
  <c r="H77" i="9"/>
  <c r="C77" i="9"/>
  <c r="AJ72" i="9"/>
  <c r="AC72" i="9"/>
  <c r="V72" i="9"/>
  <c r="O72" i="9"/>
  <c r="H72" i="9"/>
  <c r="AH62" i="9"/>
  <c r="X62" i="9"/>
  <c r="N62" i="9"/>
  <c r="M62" i="9"/>
  <c r="AJ59" i="9"/>
  <c r="AG59" i="9"/>
  <c r="AF59" i="9"/>
  <c r="AE59" i="9"/>
  <c r="AC59" i="9"/>
  <c r="Z59" i="9"/>
  <c r="Y59" i="9"/>
  <c r="X59" i="9"/>
  <c r="V59" i="9"/>
  <c r="S59" i="9"/>
  <c r="S62" i="9" s="1"/>
  <c r="R59" i="9"/>
  <c r="Q59" i="9"/>
  <c r="O59" i="9"/>
  <c r="L59" i="9"/>
  <c r="K59" i="9"/>
  <c r="K62" i="9" s="1"/>
  <c r="J59" i="9"/>
  <c r="H59" i="9"/>
  <c r="E59" i="9"/>
  <c r="D59" i="9"/>
  <c r="C59" i="9"/>
  <c r="AO58" i="9"/>
  <c r="AM58" i="9"/>
  <c r="AM57" i="9"/>
  <c r="AO57" i="9" s="1"/>
  <c r="AP56" i="9"/>
  <c r="AR56" i="9" s="1"/>
  <c r="AR55" i="9"/>
  <c r="AP55" i="9"/>
  <c r="AR54" i="9"/>
  <c r="AP54" i="9"/>
  <c r="AM53" i="9"/>
  <c r="AO53" i="9" s="1"/>
  <c r="AU52" i="9"/>
  <c r="AS52" i="9"/>
  <c r="AS51" i="9"/>
  <c r="AU51" i="9" s="1"/>
  <c r="AS50" i="9"/>
  <c r="AU50" i="9" s="1"/>
  <c r="AO49" i="9"/>
  <c r="AM49" i="9"/>
  <c r="AU48" i="9"/>
  <c r="AS48" i="9"/>
  <c r="AP48" i="9"/>
  <c r="AR48" i="9" s="1"/>
  <c r="BD47" i="9"/>
  <c r="BB47" i="9"/>
  <c r="AM47" i="9"/>
  <c r="AO47" i="9" s="1"/>
  <c r="AM46" i="9"/>
  <c r="AO46" i="9" s="1"/>
  <c r="AO45" i="9"/>
  <c r="AM45" i="9"/>
  <c r="AO44" i="9"/>
  <c r="AM44" i="9"/>
  <c r="AI42" i="9"/>
  <c r="AI62" i="9" s="1"/>
  <c r="AF42" i="9"/>
  <c r="AB42" i="9"/>
  <c r="AB62" i="9" s="1"/>
  <c r="Y42" i="9"/>
  <c r="U42" i="9"/>
  <c r="U62" i="9" s="1"/>
  <c r="R42" i="9"/>
  <c r="N42" i="9"/>
  <c r="K42" i="9"/>
  <c r="G42" i="9"/>
  <c r="G62" i="9" s="1"/>
  <c r="D42" i="9"/>
  <c r="BA41" i="9"/>
  <c r="AY41" i="9"/>
  <c r="AP41" i="9"/>
  <c r="AR41" i="9" s="1"/>
  <c r="BA40" i="9"/>
  <c r="AY40" i="9"/>
  <c r="AY39" i="9"/>
  <c r="BA39" i="9" s="1"/>
  <c r="AY38" i="9"/>
  <c r="BA38" i="9" s="1"/>
  <c r="BA37" i="9"/>
  <c r="AY37" i="9"/>
  <c r="AR37" i="9"/>
  <c r="AP37" i="9"/>
  <c r="AY36" i="9"/>
  <c r="BA36" i="9" s="1"/>
  <c r="AU36" i="9"/>
  <c r="AS36" i="9"/>
  <c r="AY35" i="9"/>
  <c r="BA35" i="9" s="1"/>
  <c r="AS35" i="9"/>
  <c r="AU35" i="9" s="1"/>
  <c r="AR35" i="9"/>
  <c r="AP35" i="9"/>
  <c r="BA34" i="9"/>
  <c r="AY34" i="9"/>
  <c r="AJ32" i="9"/>
  <c r="AH32" i="9"/>
  <c r="AG32" i="9"/>
  <c r="AG62" i="9" s="1"/>
  <c r="AF32" i="9"/>
  <c r="AE32" i="9"/>
  <c r="AE62" i="9" s="1"/>
  <c r="AC32" i="9"/>
  <c r="AA32" i="9"/>
  <c r="Z32" i="9"/>
  <c r="Y32" i="9"/>
  <c r="X32" i="9"/>
  <c r="V32" i="9"/>
  <c r="T32" i="9"/>
  <c r="T62" i="9" s="1"/>
  <c r="S32" i="9"/>
  <c r="R32" i="9"/>
  <c r="Q32" i="9"/>
  <c r="Q62" i="9" s="1"/>
  <c r="O32" i="9"/>
  <c r="M32" i="9"/>
  <c r="L32" i="9"/>
  <c r="K32" i="9"/>
  <c r="J32" i="9"/>
  <c r="J62" i="9" s="1"/>
  <c r="H32" i="9"/>
  <c r="F32" i="9"/>
  <c r="E32" i="9"/>
  <c r="E62" i="9" s="1"/>
  <c r="D32" i="9"/>
  <c r="C32" i="9"/>
  <c r="C62" i="9" s="1"/>
  <c r="AS31" i="9"/>
  <c r="AU31" i="9" s="1"/>
  <c r="AU30" i="9"/>
  <c r="AS30" i="9"/>
  <c r="AR30" i="9"/>
  <c r="AP30" i="9"/>
  <c r="AP29" i="9"/>
  <c r="AR29" i="9" s="1"/>
  <c r="AM29" i="9"/>
  <c r="AO29" i="9" s="1"/>
  <c r="AU28" i="9"/>
  <c r="AS28" i="9"/>
  <c r="AP28" i="9"/>
  <c r="AR28" i="9" s="1"/>
  <c r="AR27" i="9"/>
  <c r="AP27" i="9"/>
  <c r="AO27" i="9"/>
  <c r="AM27" i="9"/>
  <c r="BB26" i="9"/>
  <c r="BD26" i="9" s="1"/>
  <c r="AS25" i="9"/>
  <c r="AU25" i="9" s="1"/>
  <c r="AR25" i="9"/>
  <c r="AP25" i="9"/>
  <c r="AS24" i="9"/>
  <c r="AU24" i="9" s="1"/>
  <c r="AR24" i="9"/>
  <c r="AP24" i="9"/>
  <c r="AR23" i="9"/>
  <c r="AP23" i="9"/>
  <c r="BB22" i="9"/>
  <c r="BD22" i="9" s="1"/>
  <c r="AP22" i="9"/>
  <c r="AR22" i="9" s="1"/>
  <c r="AU21" i="9"/>
  <c r="AS21" i="9"/>
  <c r="AP21" i="9"/>
  <c r="AR21" i="9" s="1"/>
  <c r="AU20" i="9"/>
  <c r="AS20" i="9"/>
  <c r="AR20" i="9"/>
  <c r="AP20" i="9"/>
  <c r="BB19" i="9"/>
  <c r="BD19" i="9" s="1"/>
  <c r="AV18" i="9"/>
  <c r="AX18" i="9" s="1"/>
  <c r="AU18" i="9"/>
  <c r="AS18" i="9"/>
  <c r="AP18" i="9"/>
  <c r="AR18" i="9" s="1"/>
  <c r="AJ16" i="9"/>
  <c r="AJ62" i="9" s="1"/>
  <c r="AH16" i="9"/>
  <c r="AG16" i="9"/>
  <c r="AF16" i="9"/>
  <c r="AF62" i="9" s="1"/>
  <c r="AC16" i="9"/>
  <c r="AC62" i="9" s="1"/>
  <c r="AA16" i="9"/>
  <c r="AA62" i="9" s="1"/>
  <c r="Z16" i="9"/>
  <c r="Z62" i="9" s="1"/>
  <c r="Y16" i="9"/>
  <c r="Y62" i="9" s="1"/>
  <c r="V16" i="9"/>
  <c r="V62" i="9" s="1"/>
  <c r="T16" i="9"/>
  <c r="S16" i="9"/>
  <c r="R16" i="9"/>
  <c r="R62" i="9" s="1"/>
  <c r="O16" i="9"/>
  <c r="O62" i="9" s="1"/>
  <c r="M16" i="9"/>
  <c r="L16" i="9"/>
  <c r="L62" i="9" s="1"/>
  <c r="K16" i="9"/>
  <c r="H16" i="9"/>
  <c r="H62" i="9" s="1"/>
  <c r="H112" i="9" s="1"/>
  <c r="H113" i="9" s="1"/>
  <c r="F16" i="9"/>
  <c r="F62" i="9" s="1"/>
  <c r="F112" i="9" s="1"/>
  <c r="F113" i="9" s="1"/>
  <c r="E16" i="9"/>
  <c r="D16" i="9"/>
  <c r="D62" i="9" s="1"/>
  <c r="D112" i="9" s="1"/>
  <c r="D113" i="9" s="1"/>
  <c r="AU15" i="9"/>
  <c r="AS15" i="9"/>
  <c r="AP15" i="9"/>
  <c r="AR15" i="9" s="1"/>
  <c r="AU14" i="9"/>
  <c r="AS14" i="9"/>
  <c r="AU13" i="9"/>
  <c r="AS13" i="9"/>
  <c r="BB12" i="9"/>
  <c r="BD12" i="9" s="1"/>
  <c r="AP12" i="9"/>
  <c r="AR12" i="9" s="1"/>
  <c r="AX11" i="9"/>
  <c r="AV11" i="9"/>
  <c r="AS10" i="9"/>
  <c r="AU10" i="9" s="1"/>
  <c r="AR10" i="9"/>
  <c r="AP10" i="9"/>
  <c r="BD9" i="9"/>
  <c r="BB9" i="9"/>
  <c r="AP8" i="9"/>
  <c r="AR8" i="9" s="1"/>
  <c r="AS7" i="9"/>
  <c r="AU7" i="9" s="1"/>
  <c r="AR7" i="9"/>
  <c r="AP7" i="9"/>
  <c r="AJ92" i="8"/>
  <c r="AI92" i="8"/>
  <c r="AH92" i="8"/>
  <c r="AG92" i="8"/>
  <c r="AF92" i="8"/>
  <c r="AC92" i="8"/>
  <c r="AB92" i="8"/>
  <c r="AA92" i="8"/>
  <c r="Z92" i="8"/>
  <c r="Y92" i="8"/>
  <c r="V92" i="8"/>
  <c r="U92" i="8"/>
  <c r="T92" i="8"/>
  <c r="S92" i="8"/>
  <c r="R92" i="8"/>
  <c r="O92" i="8"/>
  <c r="N92" i="8"/>
  <c r="M92" i="8"/>
  <c r="L92" i="8"/>
  <c r="K92" i="8"/>
  <c r="H92" i="8"/>
  <c r="G92" i="8"/>
  <c r="F92" i="8"/>
  <c r="E92" i="8"/>
  <c r="D92" i="8"/>
  <c r="AE91" i="8"/>
  <c r="X91" i="8"/>
  <c r="Q91" i="8"/>
  <c r="J91" i="8"/>
  <c r="C91" i="8"/>
  <c r="AE90" i="8"/>
  <c r="X90" i="8"/>
  <c r="Q90" i="8"/>
  <c r="J90" i="8"/>
  <c r="C90" i="8"/>
  <c r="AE89" i="8"/>
  <c r="X89" i="8"/>
  <c r="Q89" i="8"/>
  <c r="J89" i="8"/>
  <c r="C89" i="8"/>
  <c r="AE88" i="8"/>
  <c r="X88" i="8"/>
  <c r="Q88" i="8"/>
  <c r="J88" i="8"/>
  <c r="C88" i="8"/>
  <c r="AE87" i="8"/>
  <c r="X87" i="8"/>
  <c r="Q87" i="8"/>
  <c r="J87" i="8"/>
  <c r="C87" i="8"/>
  <c r="AE86" i="8"/>
  <c r="X86" i="8"/>
  <c r="Q86" i="8"/>
  <c r="J86" i="8"/>
  <c r="C86" i="8"/>
  <c r="AE83" i="8"/>
  <c r="X83" i="8"/>
  <c r="Q83" i="8"/>
  <c r="J83" i="8"/>
  <c r="C83" i="8"/>
  <c r="AE77" i="8"/>
  <c r="X77" i="8"/>
  <c r="Q77" i="8"/>
  <c r="J77" i="8"/>
  <c r="C77" i="8"/>
  <c r="AJ72" i="8"/>
  <c r="AC72" i="8"/>
  <c r="V72" i="8"/>
  <c r="O72" i="8"/>
  <c r="H72" i="8"/>
  <c r="AJ59" i="8"/>
  <c r="AG59" i="8"/>
  <c r="AF59" i="8"/>
  <c r="AE59" i="8"/>
  <c r="AC59" i="8"/>
  <c r="Z59" i="8"/>
  <c r="Y59" i="8"/>
  <c r="X59" i="8"/>
  <c r="V59" i="8"/>
  <c r="S59" i="8"/>
  <c r="R59" i="8"/>
  <c r="Q59" i="8"/>
  <c r="O59" i="8"/>
  <c r="L59" i="8"/>
  <c r="K59" i="8"/>
  <c r="J59" i="8"/>
  <c r="H59" i="8"/>
  <c r="E59" i="8"/>
  <c r="D59" i="8"/>
  <c r="C59" i="8"/>
  <c r="C62" i="8" s="1"/>
  <c r="AM58" i="8"/>
  <c r="AO58" i="8" s="1"/>
  <c r="AM57" i="8"/>
  <c r="AO57" i="8" s="1"/>
  <c r="AP56" i="8"/>
  <c r="AR56" i="8" s="1"/>
  <c r="AP55" i="8"/>
  <c r="AR55" i="8" s="1"/>
  <c r="AP54" i="8"/>
  <c r="AR54" i="8" s="1"/>
  <c r="AM53" i="8"/>
  <c r="AO53" i="8" s="1"/>
  <c r="AS52" i="8"/>
  <c r="AU52" i="8" s="1"/>
  <c r="AS51" i="8"/>
  <c r="AU51" i="8" s="1"/>
  <c r="AS50" i="8"/>
  <c r="AU50" i="8" s="1"/>
  <c r="AM49" i="8"/>
  <c r="AO49" i="8" s="1"/>
  <c r="AS48" i="8"/>
  <c r="AU48" i="8" s="1"/>
  <c r="AP48" i="8"/>
  <c r="AR48" i="8" s="1"/>
  <c r="BB47" i="8"/>
  <c r="BD47" i="8" s="1"/>
  <c r="AM47" i="8"/>
  <c r="AO47" i="8" s="1"/>
  <c r="AM46" i="8"/>
  <c r="AO46" i="8" s="1"/>
  <c r="AM45" i="8"/>
  <c r="AO45" i="8" s="1"/>
  <c r="AM44" i="8"/>
  <c r="AO44" i="8" s="1"/>
  <c r="AI42" i="8"/>
  <c r="AI62" i="8" s="1"/>
  <c r="AF42" i="8"/>
  <c r="AB42" i="8"/>
  <c r="AB62" i="8" s="1"/>
  <c r="Y42" i="8"/>
  <c r="U42" i="8"/>
  <c r="U62" i="8" s="1"/>
  <c r="R42" i="8"/>
  <c r="N42" i="8"/>
  <c r="N62" i="8" s="1"/>
  <c r="K42" i="8"/>
  <c r="G42" i="8"/>
  <c r="G62" i="8" s="1"/>
  <c r="D42" i="8"/>
  <c r="AY41" i="8"/>
  <c r="BA41" i="8" s="1"/>
  <c r="AP41" i="8"/>
  <c r="AR41" i="8" s="1"/>
  <c r="AY40" i="8"/>
  <c r="BA40" i="8" s="1"/>
  <c r="AY39" i="8"/>
  <c r="BA39" i="8" s="1"/>
  <c r="AY38" i="8"/>
  <c r="BA38" i="8" s="1"/>
  <c r="AY37" i="8"/>
  <c r="BA37" i="8" s="1"/>
  <c r="AP37" i="8"/>
  <c r="AR37" i="8" s="1"/>
  <c r="AY36" i="8"/>
  <c r="BA36" i="8" s="1"/>
  <c r="AS36" i="8"/>
  <c r="AU36" i="8" s="1"/>
  <c r="AY35" i="8"/>
  <c r="BA35" i="8" s="1"/>
  <c r="AS35" i="8"/>
  <c r="AU35" i="8" s="1"/>
  <c r="AP35" i="8"/>
  <c r="AR35" i="8" s="1"/>
  <c r="AY34" i="8"/>
  <c r="BA34" i="8" s="1"/>
  <c r="AJ32" i="8"/>
  <c r="AH32" i="8"/>
  <c r="AG32" i="8"/>
  <c r="AF32" i="8"/>
  <c r="AE32" i="8"/>
  <c r="AC32" i="8"/>
  <c r="AA32" i="8"/>
  <c r="Z32" i="8"/>
  <c r="Y32" i="8"/>
  <c r="X32" i="8"/>
  <c r="V32" i="8"/>
  <c r="T32" i="8"/>
  <c r="S32" i="8"/>
  <c r="R32" i="8"/>
  <c r="Q32" i="8"/>
  <c r="O32" i="8"/>
  <c r="M32" i="8"/>
  <c r="L32" i="8"/>
  <c r="K32" i="8"/>
  <c r="J32" i="8"/>
  <c r="H32" i="8"/>
  <c r="F32" i="8"/>
  <c r="E32" i="8"/>
  <c r="D32" i="8"/>
  <c r="C32" i="8"/>
  <c r="AS31" i="8"/>
  <c r="AU31" i="8" s="1"/>
  <c r="AS30" i="8"/>
  <c r="AU30" i="8" s="1"/>
  <c r="AP30" i="8"/>
  <c r="AR30" i="8" s="1"/>
  <c r="AP29" i="8"/>
  <c r="AR29" i="8" s="1"/>
  <c r="AM29" i="8"/>
  <c r="AO29" i="8" s="1"/>
  <c r="AS28" i="8"/>
  <c r="AU28" i="8" s="1"/>
  <c r="AP28" i="8"/>
  <c r="AR28" i="8" s="1"/>
  <c r="AP27" i="8"/>
  <c r="AR27" i="8" s="1"/>
  <c r="AM27" i="8"/>
  <c r="AO27" i="8" s="1"/>
  <c r="BB26" i="8"/>
  <c r="BD26" i="8" s="1"/>
  <c r="AS25" i="8"/>
  <c r="AU25" i="8" s="1"/>
  <c r="AP25" i="8"/>
  <c r="AR25" i="8" s="1"/>
  <c r="AS24" i="8"/>
  <c r="AU24" i="8" s="1"/>
  <c r="AP24" i="8"/>
  <c r="AR24" i="8" s="1"/>
  <c r="AP23" i="8"/>
  <c r="AR23" i="8" s="1"/>
  <c r="BB22" i="8"/>
  <c r="BD22" i="8" s="1"/>
  <c r="AP22" i="8"/>
  <c r="AR22" i="8" s="1"/>
  <c r="AS21" i="8"/>
  <c r="AU21" i="8" s="1"/>
  <c r="AP21" i="8"/>
  <c r="AR21" i="8" s="1"/>
  <c r="AS20" i="8"/>
  <c r="AU20" i="8" s="1"/>
  <c r="AP20" i="8"/>
  <c r="AR20" i="8" s="1"/>
  <c r="BB19" i="8"/>
  <c r="BD19" i="8" s="1"/>
  <c r="AV18" i="8"/>
  <c r="AX18" i="8" s="1"/>
  <c r="AS18" i="8"/>
  <c r="AU18" i="8" s="1"/>
  <c r="AP18" i="8"/>
  <c r="AR18" i="8" s="1"/>
  <c r="AJ16" i="8"/>
  <c r="AH16" i="8"/>
  <c r="AG16" i="8"/>
  <c r="AF16" i="8"/>
  <c r="AC16" i="8"/>
  <c r="AA16" i="8"/>
  <c r="Z16" i="8"/>
  <c r="Y16" i="8"/>
  <c r="V16" i="8"/>
  <c r="T16" i="8"/>
  <c r="T62" i="8" s="1"/>
  <c r="S16" i="8"/>
  <c r="R16" i="8"/>
  <c r="O16" i="8"/>
  <c r="M16" i="8"/>
  <c r="L16" i="8"/>
  <c r="K16" i="8"/>
  <c r="H16" i="8"/>
  <c r="F16" i="8"/>
  <c r="E16" i="8"/>
  <c r="D16" i="8"/>
  <c r="AS15" i="8"/>
  <c r="AU15" i="8" s="1"/>
  <c r="AP15" i="8"/>
  <c r="AR15" i="8" s="1"/>
  <c r="AS14" i="8"/>
  <c r="AU14" i="8" s="1"/>
  <c r="AS13" i="8"/>
  <c r="AU13" i="8" s="1"/>
  <c r="BB12" i="8"/>
  <c r="BD12" i="8" s="1"/>
  <c r="AP12" i="8"/>
  <c r="AR12" i="8" s="1"/>
  <c r="AV11" i="8"/>
  <c r="AX11" i="8" s="1"/>
  <c r="AS10" i="8"/>
  <c r="AU10" i="8" s="1"/>
  <c r="AP10" i="8"/>
  <c r="AR10" i="8" s="1"/>
  <c r="BB9" i="8"/>
  <c r="BD9" i="8" s="1"/>
  <c r="AP8" i="8"/>
  <c r="AR8" i="8" s="1"/>
  <c r="AS7" i="8"/>
  <c r="AU7" i="8" s="1"/>
  <c r="H72" i="7"/>
  <c r="AJ92" i="7"/>
  <c r="AI92" i="7"/>
  <c r="AH92" i="7"/>
  <c r="AG92" i="7"/>
  <c r="AF92" i="7"/>
  <c r="AC92" i="7"/>
  <c r="AB92" i="7"/>
  <c r="AA92" i="7"/>
  <c r="Z92" i="7"/>
  <c r="Y92" i="7"/>
  <c r="V92" i="7"/>
  <c r="U92" i="7"/>
  <c r="T92" i="7"/>
  <c r="S92" i="7"/>
  <c r="R92" i="7"/>
  <c r="O92" i="7"/>
  <c r="N92" i="7"/>
  <c r="M92" i="7"/>
  <c r="L92" i="7"/>
  <c r="K92" i="7"/>
  <c r="H92" i="7"/>
  <c r="G92" i="7"/>
  <c r="F92" i="7"/>
  <c r="E92" i="7"/>
  <c r="D92" i="7"/>
  <c r="AE91" i="7"/>
  <c r="X91" i="7"/>
  <c r="Q91" i="7"/>
  <c r="J91" i="7"/>
  <c r="C91" i="7"/>
  <c r="AE90" i="7"/>
  <c r="X90" i="7"/>
  <c r="Q90" i="7"/>
  <c r="J90" i="7"/>
  <c r="C90" i="7"/>
  <c r="AE89" i="7"/>
  <c r="X89" i="7"/>
  <c r="Q89" i="7"/>
  <c r="J89" i="7"/>
  <c r="C89" i="7"/>
  <c r="AE88" i="7"/>
  <c r="X88" i="7"/>
  <c r="Q88" i="7"/>
  <c r="J88" i="7"/>
  <c r="C88" i="7"/>
  <c r="AE87" i="7"/>
  <c r="X87" i="7"/>
  <c r="Q87" i="7"/>
  <c r="J87" i="7"/>
  <c r="C87" i="7"/>
  <c r="AE86" i="7"/>
  <c r="X86" i="7"/>
  <c r="Q86" i="7"/>
  <c r="J86" i="7"/>
  <c r="C86" i="7"/>
  <c r="AE83" i="7"/>
  <c r="X83" i="7"/>
  <c r="Q83" i="7"/>
  <c r="J83" i="7"/>
  <c r="C83" i="7"/>
  <c r="AE77" i="7"/>
  <c r="X77" i="7"/>
  <c r="Q77" i="7"/>
  <c r="J77" i="7"/>
  <c r="C77" i="7"/>
  <c r="AJ72" i="7"/>
  <c r="AC72" i="7"/>
  <c r="V72" i="7"/>
  <c r="O72" i="7"/>
  <c r="AJ59" i="7"/>
  <c r="AG59" i="7"/>
  <c r="AF59" i="7"/>
  <c r="AE59" i="7"/>
  <c r="AC59" i="7"/>
  <c r="Z59" i="7"/>
  <c r="Y59" i="7"/>
  <c r="X59" i="7"/>
  <c r="V59" i="7"/>
  <c r="S59" i="7"/>
  <c r="R59" i="7"/>
  <c r="Q59" i="7"/>
  <c r="O59" i="7"/>
  <c r="L59" i="7"/>
  <c r="K59" i="7"/>
  <c r="J59" i="7"/>
  <c r="H59" i="7"/>
  <c r="E59" i="7"/>
  <c r="D59" i="7"/>
  <c r="C59" i="7"/>
  <c r="AM58" i="7"/>
  <c r="AO58" i="7" s="1"/>
  <c r="AM57" i="7"/>
  <c r="AO57" i="7" s="1"/>
  <c r="AP56" i="7"/>
  <c r="AR56" i="7" s="1"/>
  <c r="AP55" i="7"/>
  <c r="AR55" i="7" s="1"/>
  <c r="AP54" i="7"/>
  <c r="AR54" i="7" s="1"/>
  <c r="AM53" i="7"/>
  <c r="AO53" i="7" s="1"/>
  <c r="AS52" i="7"/>
  <c r="AU52" i="7" s="1"/>
  <c r="AS51" i="7"/>
  <c r="AU51" i="7" s="1"/>
  <c r="AS50" i="7"/>
  <c r="AU50" i="7" s="1"/>
  <c r="AM49" i="7"/>
  <c r="AO49" i="7" s="1"/>
  <c r="AS48" i="7"/>
  <c r="AU48" i="7" s="1"/>
  <c r="AP48" i="7"/>
  <c r="AR48" i="7" s="1"/>
  <c r="BB47" i="7"/>
  <c r="BD47" i="7" s="1"/>
  <c r="AM47" i="7"/>
  <c r="AO47" i="7" s="1"/>
  <c r="AM46" i="7"/>
  <c r="AO46" i="7" s="1"/>
  <c r="AM45" i="7"/>
  <c r="AO45" i="7" s="1"/>
  <c r="AM44" i="7"/>
  <c r="AO44" i="7" s="1"/>
  <c r="AI42" i="7"/>
  <c r="AI62" i="7" s="1"/>
  <c r="AF42" i="7"/>
  <c r="AB42" i="7"/>
  <c r="AB62" i="7" s="1"/>
  <c r="Y42" i="7"/>
  <c r="U42" i="7"/>
  <c r="U62" i="7" s="1"/>
  <c r="R42" i="7"/>
  <c r="N42" i="7"/>
  <c r="N62" i="7" s="1"/>
  <c r="K42" i="7"/>
  <c r="G42" i="7"/>
  <c r="G62" i="7" s="1"/>
  <c r="D42" i="7"/>
  <c r="AY41" i="7"/>
  <c r="BA41" i="7" s="1"/>
  <c r="AP41" i="7"/>
  <c r="AR41" i="7" s="1"/>
  <c r="AY40" i="7"/>
  <c r="BA40" i="7" s="1"/>
  <c r="AY39" i="7"/>
  <c r="BA39" i="7" s="1"/>
  <c r="AY38" i="7"/>
  <c r="BA38" i="7" s="1"/>
  <c r="AY37" i="7"/>
  <c r="BA37" i="7" s="1"/>
  <c r="AP37" i="7"/>
  <c r="AR37" i="7" s="1"/>
  <c r="AY36" i="7"/>
  <c r="BA36" i="7" s="1"/>
  <c r="AS36" i="7"/>
  <c r="AU36" i="7" s="1"/>
  <c r="AY35" i="7"/>
  <c r="BA35" i="7" s="1"/>
  <c r="AS35" i="7"/>
  <c r="AU35" i="7" s="1"/>
  <c r="AP35" i="7"/>
  <c r="AR35" i="7" s="1"/>
  <c r="AY34" i="7"/>
  <c r="BA34" i="7" s="1"/>
  <c r="AJ32" i="7"/>
  <c r="AH32" i="7"/>
  <c r="AG32" i="7"/>
  <c r="AF32" i="7"/>
  <c r="AE32" i="7"/>
  <c r="AE62" i="7" s="1"/>
  <c r="AC32" i="7"/>
  <c r="AA32" i="7"/>
  <c r="Z32" i="7"/>
  <c r="Y32" i="7"/>
  <c r="X32" i="7"/>
  <c r="V32" i="7"/>
  <c r="T32" i="7"/>
  <c r="S32" i="7"/>
  <c r="R32" i="7"/>
  <c r="Q32" i="7"/>
  <c r="O32" i="7"/>
  <c r="M32" i="7"/>
  <c r="L32" i="7"/>
  <c r="K32" i="7"/>
  <c r="J32" i="7"/>
  <c r="H32" i="7"/>
  <c r="F32" i="7"/>
  <c r="E32" i="7"/>
  <c r="D32" i="7"/>
  <c r="C32" i="7"/>
  <c r="AS31" i="7"/>
  <c r="AU31" i="7" s="1"/>
  <c r="AS30" i="7"/>
  <c r="AU30" i="7" s="1"/>
  <c r="AP30" i="7"/>
  <c r="AR30" i="7" s="1"/>
  <c r="AP29" i="7"/>
  <c r="AR29" i="7" s="1"/>
  <c r="AM29" i="7"/>
  <c r="AO29" i="7" s="1"/>
  <c r="AS28" i="7"/>
  <c r="AU28" i="7" s="1"/>
  <c r="AP28" i="7"/>
  <c r="AR28" i="7" s="1"/>
  <c r="AP27" i="7"/>
  <c r="AR27" i="7" s="1"/>
  <c r="AM27" i="7"/>
  <c r="AO27" i="7" s="1"/>
  <c r="BB26" i="7"/>
  <c r="BD26" i="7" s="1"/>
  <c r="AS25" i="7"/>
  <c r="AU25" i="7" s="1"/>
  <c r="AP25" i="7"/>
  <c r="AR25" i="7" s="1"/>
  <c r="AS24" i="7"/>
  <c r="AU24" i="7" s="1"/>
  <c r="AP24" i="7"/>
  <c r="AR24" i="7" s="1"/>
  <c r="AP23" i="7"/>
  <c r="AR23" i="7" s="1"/>
  <c r="BB22" i="7"/>
  <c r="BD22" i="7" s="1"/>
  <c r="AP22" i="7"/>
  <c r="AR22" i="7" s="1"/>
  <c r="AS21" i="7"/>
  <c r="AU21" i="7" s="1"/>
  <c r="AP21" i="7"/>
  <c r="AR21" i="7" s="1"/>
  <c r="AS20" i="7"/>
  <c r="AU20" i="7" s="1"/>
  <c r="AP20" i="7"/>
  <c r="AR20" i="7" s="1"/>
  <c r="BB19" i="7"/>
  <c r="BD19" i="7" s="1"/>
  <c r="AV18" i="7"/>
  <c r="AX18" i="7" s="1"/>
  <c r="AS18" i="7"/>
  <c r="AU18" i="7" s="1"/>
  <c r="AP18" i="7"/>
  <c r="AR18" i="7" s="1"/>
  <c r="AJ16" i="7"/>
  <c r="AH16" i="7"/>
  <c r="AG16" i="7"/>
  <c r="AF16" i="7"/>
  <c r="AC16" i="7"/>
  <c r="AA16" i="7"/>
  <c r="Z16" i="7"/>
  <c r="Y16" i="7"/>
  <c r="V16" i="7"/>
  <c r="V62" i="7" s="1"/>
  <c r="T16" i="7"/>
  <c r="S16" i="7"/>
  <c r="R16" i="7"/>
  <c r="O16" i="7"/>
  <c r="M16" i="7"/>
  <c r="L16" i="7"/>
  <c r="K16" i="7"/>
  <c r="H16" i="7"/>
  <c r="F16" i="7"/>
  <c r="F62" i="7" s="1"/>
  <c r="E16" i="7"/>
  <c r="D16" i="7"/>
  <c r="AS15" i="7"/>
  <c r="AU15" i="7" s="1"/>
  <c r="AP15" i="7"/>
  <c r="AR15" i="7" s="1"/>
  <c r="AS14" i="7"/>
  <c r="AU14" i="7" s="1"/>
  <c r="AS13" i="7"/>
  <c r="AU13" i="7" s="1"/>
  <c r="BB12" i="7"/>
  <c r="BD12" i="7" s="1"/>
  <c r="AP12" i="7"/>
  <c r="AR12" i="7" s="1"/>
  <c r="AV11" i="7"/>
  <c r="AX11" i="7" s="1"/>
  <c r="AS10" i="7"/>
  <c r="AU10" i="7" s="1"/>
  <c r="AP10" i="7"/>
  <c r="AR10" i="7" s="1"/>
  <c r="BB9" i="7"/>
  <c r="BD9" i="7" s="1"/>
  <c r="AP8" i="7"/>
  <c r="AR8" i="7" s="1"/>
  <c r="AS7" i="7"/>
  <c r="AU7" i="7" s="1"/>
  <c r="AP7" i="7"/>
  <c r="AR7" i="7" s="1"/>
  <c r="AE62" i="8" l="1"/>
  <c r="AJ62" i="8"/>
  <c r="AH62" i="8"/>
  <c r="X62" i="8"/>
  <c r="AC62" i="8"/>
  <c r="F62" i="8"/>
  <c r="E62" i="8"/>
  <c r="X92" i="8"/>
  <c r="Q62" i="8"/>
  <c r="D62" i="8"/>
  <c r="Y62" i="8"/>
  <c r="AA62" i="8"/>
  <c r="AF62" i="8"/>
  <c r="Q92" i="8"/>
  <c r="AE92" i="8"/>
  <c r="R62" i="8"/>
  <c r="AG62" i="8"/>
  <c r="S62" i="8"/>
  <c r="Z62" i="8"/>
  <c r="M62" i="8"/>
  <c r="V62" i="8"/>
  <c r="C92" i="8"/>
  <c r="H62" i="8"/>
  <c r="J92" i="8"/>
  <c r="K62" i="8"/>
  <c r="L62" i="8"/>
  <c r="O62" i="8"/>
  <c r="J62" i="8"/>
  <c r="AH62" i="7"/>
  <c r="AA62" i="7"/>
  <c r="X92" i="7"/>
  <c r="X62" i="7"/>
  <c r="R62" i="7"/>
  <c r="Q62" i="7"/>
  <c r="J62" i="7"/>
  <c r="M62" i="7"/>
  <c r="C62" i="7"/>
  <c r="G112" i="10"/>
  <c r="G113" i="10" s="1"/>
  <c r="D112" i="10"/>
  <c r="D113" i="10" s="1"/>
  <c r="E112" i="10"/>
  <c r="E113" i="10" s="1"/>
  <c r="C112" i="10"/>
  <c r="H112" i="10"/>
  <c r="H113" i="10" s="1"/>
  <c r="F112" i="10"/>
  <c r="F113" i="10" s="1"/>
  <c r="G112" i="9"/>
  <c r="G113" i="9" s="1"/>
  <c r="C112" i="9"/>
  <c r="E112" i="9"/>
  <c r="E113" i="9" s="1"/>
  <c r="G114" i="8"/>
  <c r="G115" i="8" s="1"/>
  <c r="T62" i="7"/>
  <c r="S62" i="7"/>
  <c r="C92" i="7"/>
  <c r="AE92" i="7"/>
  <c r="L62" i="7"/>
  <c r="D62" i="7"/>
  <c r="E62" i="7"/>
  <c r="Q92" i="7"/>
  <c r="Y62" i="7"/>
  <c r="Z62" i="7"/>
  <c r="H62" i="7"/>
  <c r="AC62" i="7"/>
  <c r="AF62" i="7"/>
  <c r="AG62" i="7"/>
  <c r="J92" i="7"/>
  <c r="K62" i="7"/>
  <c r="O62" i="7"/>
  <c r="AJ62" i="7"/>
  <c r="G112" i="7"/>
  <c r="G113" i="7" s="1"/>
  <c r="BB22" i="1"/>
  <c r="F114" i="8" l="1"/>
  <c r="F115" i="8" s="1"/>
  <c r="C114" i="8"/>
  <c r="C115" i="8" s="1"/>
  <c r="E114" i="8"/>
  <c r="E115" i="8" s="1"/>
  <c r="H114" i="8"/>
  <c r="H115" i="8" s="1"/>
  <c r="D114" i="8"/>
  <c r="D115" i="8" s="1"/>
  <c r="F112" i="7"/>
  <c r="F113" i="7" s="1"/>
  <c r="C112" i="7"/>
  <c r="C113" i="7" s="1"/>
  <c r="C113" i="10"/>
  <c r="J112" i="10"/>
  <c r="C113" i="9"/>
  <c r="J112" i="9"/>
  <c r="H112" i="7"/>
  <c r="H113" i="7" s="1"/>
  <c r="D112" i="7"/>
  <c r="D113" i="7" s="1"/>
  <c r="E112" i="7"/>
  <c r="E113" i="7" s="1"/>
  <c r="I38" i="6"/>
  <c r="I37" i="6"/>
  <c r="I36" i="6"/>
  <c r="I33" i="6"/>
  <c r="L24" i="6"/>
  <c r="L23" i="6"/>
  <c r="L22" i="6"/>
  <c r="L21" i="6"/>
  <c r="F2" i="6"/>
  <c r="C2" i="6"/>
  <c r="C3" i="6"/>
  <c r="C38" i="6"/>
  <c r="L35" i="6"/>
  <c r="C35" i="6"/>
  <c r="AS52" i="1"/>
  <c r="E34" i="6" s="1"/>
  <c r="F34" i="6"/>
  <c r="F31" i="6"/>
  <c r="F30" i="6"/>
  <c r="L27" i="6"/>
  <c r="AS48" i="1"/>
  <c r="AP48" i="1"/>
  <c r="B25" i="6" s="1"/>
  <c r="F25" i="6"/>
  <c r="C25" i="6"/>
  <c r="I32" i="6"/>
  <c r="C32" i="6"/>
  <c r="I29" i="6"/>
  <c r="F29" i="6"/>
  <c r="E29" i="6"/>
  <c r="AY36" i="1"/>
  <c r="BA36" i="1" s="1"/>
  <c r="AS36" i="1"/>
  <c r="AU36" i="1" s="1"/>
  <c r="AS35" i="1"/>
  <c r="J114" i="8" l="1"/>
  <c r="J112" i="7"/>
  <c r="E25" i="6"/>
  <c r="G25" i="6" s="1"/>
  <c r="H29" i="6"/>
  <c r="D25" i="6"/>
  <c r="AU35" i="1"/>
  <c r="F20" i="6"/>
  <c r="F19" i="6"/>
  <c r="C19" i="6"/>
  <c r="L18" i="6"/>
  <c r="C18" i="6"/>
  <c r="F15" i="6"/>
  <c r="C15" i="6"/>
  <c r="L14" i="6"/>
  <c r="C14" i="6"/>
  <c r="F13" i="6"/>
  <c r="C13" i="6"/>
  <c r="L8" i="6"/>
  <c r="F9" i="6"/>
  <c r="F10" i="6"/>
  <c r="F12" i="6"/>
  <c r="C9" i="6"/>
  <c r="C10" i="6"/>
  <c r="C11" i="6"/>
  <c r="C12" i="6"/>
  <c r="F8" i="6"/>
  <c r="C8" i="6"/>
  <c r="C17" i="6"/>
  <c r="F17" i="6"/>
  <c r="F16" i="6"/>
  <c r="F7" i="6"/>
  <c r="C6" i="6"/>
  <c r="L5" i="6"/>
  <c r="F4" i="6"/>
  <c r="C4" i="6"/>
  <c r="F28" i="6"/>
  <c r="C28" i="6"/>
  <c r="I28" i="6"/>
  <c r="I26" i="6"/>
  <c r="E28" i="6" l="1"/>
  <c r="G28" i="6" s="1"/>
  <c r="G34" i="6"/>
  <c r="G29" i="6"/>
  <c r="AM58" i="1" l="1"/>
  <c r="AO58" i="1" s="1"/>
  <c r="AM57" i="1"/>
  <c r="AO57" i="1" s="1"/>
  <c r="AP56" i="1"/>
  <c r="AR56" i="1" s="1"/>
  <c r="AP55" i="1"/>
  <c r="AR55" i="1" s="1"/>
  <c r="AP54" i="1"/>
  <c r="AM53" i="1"/>
  <c r="AU52" i="1"/>
  <c r="AS51" i="1"/>
  <c r="E31" i="6" s="1"/>
  <c r="G31" i="6" s="1"/>
  <c r="AS50" i="1"/>
  <c r="AM49" i="1"/>
  <c r="K27" i="6" s="1"/>
  <c r="M27" i="6" s="1"/>
  <c r="AU48" i="1"/>
  <c r="AR48" i="1"/>
  <c r="BB47" i="1"/>
  <c r="BD47" i="1" s="1"/>
  <c r="AM47" i="1"/>
  <c r="AM46" i="1"/>
  <c r="K23" i="6" s="1"/>
  <c r="M23" i="6" s="1"/>
  <c r="AM45" i="1"/>
  <c r="AM44" i="1"/>
  <c r="AP41" i="1"/>
  <c r="B38" i="6" s="1"/>
  <c r="D38" i="6" s="1"/>
  <c r="AP37" i="1"/>
  <c r="AP35" i="1"/>
  <c r="B28" i="6" s="1"/>
  <c r="D28" i="6" s="1"/>
  <c r="AY41" i="1"/>
  <c r="BA41" i="1" s="1"/>
  <c r="AY40" i="1"/>
  <c r="H37" i="6" s="1"/>
  <c r="AY39" i="1"/>
  <c r="H36" i="6" s="1"/>
  <c r="AY38" i="1"/>
  <c r="H33" i="6" s="1"/>
  <c r="AY37" i="1"/>
  <c r="H32" i="6" s="1"/>
  <c r="AY35" i="1"/>
  <c r="AY34" i="1"/>
  <c r="BB26" i="1"/>
  <c r="BD26" i="1" s="1"/>
  <c r="AS31" i="1"/>
  <c r="E20" i="6" s="1"/>
  <c r="G20" i="6" s="1"/>
  <c r="AS30" i="1"/>
  <c r="E19" i="6" s="1"/>
  <c r="G19" i="6" s="1"/>
  <c r="AP30" i="1"/>
  <c r="AM29" i="1"/>
  <c r="AP29" i="1"/>
  <c r="B18" i="6" s="1"/>
  <c r="D18" i="6" s="1"/>
  <c r="AP28" i="1"/>
  <c r="B15" i="6" s="1"/>
  <c r="D15" i="6" s="1"/>
  <c r="AP27" i="1"/>
  <c r="B14" i="6" s="1"/>
  <c r="D14" i="6" s="1"/>
  <c r="AM27" i="1"/>
  <c r="AS28" i="1"/>
  <c r="E15" i="6" s="1"/>
  <c r="G15" i="6" s="1"/>
  <c r="AS25" i="1"/>
  <c r="E13" i="6" s="1"/>
  <c r="G13" i="6" s="1"/>
  <c r="AS24" i="1"/>
  <c r="E12" i="6" s="1"/>
  <c r="G12" i="6" s="1"/>
  <c r="AP25" i="1"/>
  <c r="B13" i="6" s="1"/>
  <c r="D13" i="6" s="1"/>
  <c r="AP24" i="1"/>
  <c r="B12" i="6" s="1"/>
  <c r="D12" i="6" s="1"/>
  <c r="AP23" i="1"/>
  <c r="B11" i="6" s="1"/>
  <c r="D11" i="6" s="1"/>
  <c r="BD22" i="1"/>
  <c r="AP22" i="1"/>
  <c r="AR22" i="1" s="1"/>
  <c r="AP21" i="1"/>
  <c r="AS21" i="1"/>
  <c r="E10" i="6" s="1"/>
  <c r="G10" i="6" s="1"/>
  <c r="AS20" i="1"/>
  <c r="E9" i="6" s="1"/>
  <c r="G9" i="6" s="1"/>
  <c r="AP20" i="1"/>
  <c r="B9" i="6" s="1"/>
  <c r="D9" i="6" s="1"/>
  <c r="AV18" i="1"/>
  <c r="K8" i="6" s="1"/>
  <c r="M8" i="6" s="1"/>
  <c r="AS18" i="1"/>
  <c r="E8" i="6" s="1"/>
  <c r="G8" i="6" s="1"/>
  <c r="AP18" i="1"/>
  <c r="B8" i="6" s="1"/>
  <c r="D8" i="6" s="1"/>
  <c r="BB19" i="1"/>
  <c r="BD19" i="1" s="1"/>
  <c r="BB9" i="1"/>
  <c r="BD9" i="1" s="1"/>
  <c r="BB12" i="1"/>
  <c r="BD12" i="1" s="1"/>
  <c r="AS14" i="1"/>
  <c r="E16" i="6" s="1"/>
  <c r="G16" i="6" s="1"/>
  <c r="AS15" i="1"/>
  <c r="E17" i="6" s="1"/>
  <c r="G17" i="6" s="1"/>
  <c r="AS10" i="1"/>
  <c r="E4" i="6" s="1"/>
  <c r="G4" i="6" s="1"/>
  <c r="AS13" i="1"/>
  <c r="AS7" i="1"/>
  <c r="AP10" i="1"/>
  <c r="AP12" i="1"/>
  <c r="AP15" i="1"/>
  <c r="B17" i="6" s="1"/>
  <c r="D17" i="6" s="1"/>
  <c r="AP8" i="1"/>
  <c r="AP7" i="1"/>
  <c r="AV11" i="1"/>
  <c r="K5" i="6" s="1"/>
  <c r="M5" i="6" s="1"/>
  <c r="AU51" i="1" l="1"/>
  <c r="AR35" i="1"/>
  <c r="AR23" i="1"/>
  <c r="AO46" i="1"/>
  <c r="AU30" i="1"/>
  <c r="AU24" i="1"/>
  <c r="AU28" i="1"/>
  <c r="B35" i="6"/>
  <c r="D35" i="6" s="1"/>
  <c r="AR54" i="1"/>
  <c r="AO49" i="1"/>
  <c r="AR29" i="1"/>
  <c r="AU25" i="1"/>
  <c r="AX18" i="1"/>
  <c r="AU18" i="1"/>
  <c r="AR18" i="1"/>
  <c r="AR41" i="1"/>
  <c r="AO53" i="1"/>
  <c r="K35" i="6"/>
  <c r="M35" i="6" s="1"/>
  <c r="AU50" i="1"/>
  <c r="E30" i="6"/>
  <c r="G30" i="6" s="1"/>
  <c r="AO47" i="1"/>
  <c r="K24" i="6"/>
  <c r="M24" i="6" s="1"/>
  <c r="AO44" i="1"/>
  <c r="K21" i="6"/>
  <c r="M21" i="6" s="1"/>
  <c r="AO45" i="1"/>
  <c r="K22" i="6"/>
  <c r="M22" i="6" s="1"/>
  <c r="AR37" i="1"/>
  <c r="B32" i="6"/>
  <c r="D32" i="6" s="1"/>
  <c r="J37" i="6"/>
  <c r="H38" i="6"/>
  <c r="J38" i="6" s="1"/>
  <c r="AU31" i="1"/>
  <c r="AU20" i="1"/>
  <c r="AR30" i="1"/>
  <c r="B19" i="6"/>
  <c r="D19" i="6" s="1"/>
  <c r="AO29" i="1"/>
  <c r="K18" i="6"/>
  <c r="M18" i="6" s="1"/>
  <c r="AR27" i="1"/>
  <c r="AU21" i="1"/>
  <c r="AR28" i="1"/>
  <c r="AO27" i="1"/>
  <c r="K14" i="6"/>
  <c r="M14" i="6" s="1"/>
  <c r="AX11" i="1"/>
  <c r="AR7" i="1"/>
  <c r="B2" i="6"/>
  <c r="D2" i="6" s="1"/>
  <c r="AR8" i="1"/>
  <c r="B3" i="6"/>
  <c r="D3" i="6" s="1"/>
  <c r="AU7" i="1"/>
  <c r="E2" i="6"/>
  <c r="G2" i="6" s="1"/>
  <c r="AR15" i="1"/>
  <c r="AU15" i="1"/>
  <c r="BA37" i="1"/>
  <c r="J29" i="6"/>
  <c r="AU10" i="1"/>
  <c r="BA34" i="1"/>
  <c r="H26" i="6"/>
  <c r="J26" i="6" s="1"/>
  <c r="AR20" i="1"/>
  <c r="BA38" i="1"/>
  <c r="J32" i="6"/>
  <c r="AU14" i="1"/>
  <c r="AR12" i="1"/>
  <c r="B6" i="6"/>
  <c r="D6" i="6" s="1"/>
  <c r="BA39" i="1"/>
  <c r="J33" i="6"/>
  <c r="AR21" i="1"/>
  <c r="B10" i="6"/>
  <c r="D10" i="6" s="1"/>
  <c r="AR10" i="1"/>
  <c r="B4" i="6"/>
  <c r="D4" i="6" s="1"/>
  <c r="AR24" i="1"/>
  <c r="BA40" i="1"/>
  <c r="J36" i="6"/>
  <c r="AR25" i="1"/>
  <c r="AU13" i="1"/>
  <c r="E7" i="6"/>
  <c r="G7" i="6" s="1"/>
  <c r="BA35" i="1"/>
  <c r="H28" i="6"/>
  <c r="J28" i="6" s="1"/>
  <c r="AE59" i="1"/>
  <c r="AE86" i="1"/>
  <c r="AE87" i="1"/>
  <c r="AE88" i="1"/>
  <c r="AE89" i="1"/>
  <c r="AE90" i="1"/>
  <c r="AE91" i="1"/>
  <c r="AJ92" i="1"/>
  <c r="AI92" i="1"/>
  <c r="AH92" i="1"/>
  <c r="AG92" i="1"/>
  <c r="AF92" i="1"/>
  <c r="AJ83" i="1"/>
  <c r="AE83" i="1"/>
  <c r="AJ77" i="1"/>
  <c r="AE77" i="1"/>
  <c r="AJ72" i="1"/>
  <c r="AJ59" i="1"/>
  <c r="AG59" i="1"/>
  <c r="AF59" i="1"/>
  <c r="AI42" i="1"/>
  <c r="AI62" i="1" s="1"/>
  <c r="AF42" i="1"/>
  <c r="AJ32" i="1"/>
  <c r="AH32" i="1"/>
  <c r="AG32" i="1"/>
  <c r="AF32" i="1"/>
  <c r="AE32" i="1"/>
  <c r="AJ16" i="1"/>
  <c r="AH16" i="1"/>
  <c r="AG16" i="1"/>
  <c r="AF16" i="1"/>
  <c r="AC92" i="1"/>
  <c r="AB92" i="1"/>
  <c r="AA92" i="1"/>
  <c r="Z92" i="1"/>
  <c r="Y92" i="1"/>
  <c r="X91" i="1"/>
  <c r="X90" i="1"/>
  <c r="X89" i="1"/>
  <c r="X88" i="1"/>
  <c r="X87" i="1"/>
  <c r="X86" i="1"/>
  <c r="AC83" i="1"/>
  <c r="X83" i="1"/>
  <c r="AC77" i="1"/>
  <c r="X77" i="1"/>
  <c r="AC72" i="1"/>
  <c r="AC59" i="1"/>
  <c r="Z59" i="1"/>
  <c r="Y59" i="1"/>
  <c r="X59" i="1"/>
  <c r="AB42" i="1"/>
  <c r="AB62" i="1" s="1"/>
  <c r="Y42" i="1"/>
  <c r="AC32" i="1"/>
  <c r="AA32" i="1"/>
  <c r="Z32" i="1"/>
  <c r="Y32" i="1"/>
  <c r="X32" i="1"/>
  <c r="AC16" i="1"/>
  <c r="AA16" i="1"/>
  <c r="Z16" i="1"/>
  <c r="Y16" i="1"/>
  <c r="V92" i="1"/>
  <c r="U92" i="1"/>
  <c r="T92" i="1"/>
  <c r="S92" i="1"/>
  <c r="R92" i="1"/>
  <c r="Q91" i="1"/>
  <c r="Q90" i="1"/>
  <c r="Q89" i="1"/>
  <c r="Q88" i="1"/>
  <c r="Q87" i="1"/>
  <c r="Q86" i="1"/>
  <c r="V83" i="1"/>
  <c r="Q83" i="1"/>
  <c r="V77" i="1"/>
  <c r="Q77" i="1"/>
  <c r="V72" i="1"/>
  <c r="V59" i="1"/>
  <c r="S59" i="1"/>
  <c r="R59" i="1"/>
  <c r="Q59" i="1"/>
  <c r="U42" i="1"/>
  <c r="U62" i="1" s="1"/>
  <c r="R42" i="1"/>
  <c r="V32" i="1"/>
  <c r="T32" i="1"/>
  <c r="S32" i="1"/>
  <c r="R32" i="1"/>
  <c r="Q32" i="1"/>
  <c r="V16" i="1"/>
  <c r="T16" i="1"/>
  <c r="S16" i="1"/>
  <c r="R16" i="1"/>
  <c r="O92" i="1"/>
  <c r="N92" i="1"/>
  <c r="M92" i="1"/>
  <c r="L92" i="1"/>
  <c r="K92" i="1"/>
  <c r="J91" i="1"/>
  <c r="J90" i="1"/>
  <c r="J89" i="1"/>
  <c r="J88" i="1"/>
  <c r="J87" i="1"/>
  <c r="J86" i="1"/>
  <c r="O83" i="1"/>
  <c r="J83" i="1"/>
  <c r="O77" i="1"/>
  <c r="J77" i="1"/>
  <c r="O72" i="1"/>
  <c r="O59" i="1"/>
  <c r="L59" i="1"/>
  <c r="K59" i="1"/>
  <c r="J59" i="1"/>
  <c r="N42" i="1"/>
  <c r="N62" i="1" s="1"/>
  <c r="K42" i="1"/>
  <c r="O32" i="1"/>
  <c r="M32" i="1"/>
  <c r="L32" i="1"/>
  <c r="K32" i="1"/>
  <c r="J32" i="1"/>
  <c r="O16" i="1"/>
  <c r="M16" i="1"/>
  <c r="L16" i="1"/>
  <c r="K16" i="1"/>
  <c r="C77" i="1"/>
  <c r="C83" i="1"/>
  <c r="H83" i="1"/>
  <c r="H77" i="1"/>
  <c r="C91" i="1"/>
  <c r="C89" i="1"/>
  <c r="C90" i="1"/>
  <c r="C88" i="1"/>
  <c r="C87" i="1"/>
  <c r="C86" i="1"/>
  <c r="E92" i="1"/>
  <c r="F92" i="1"/>
  <c r="G92" i="1"/>
  <c r="H92" i="1"/>
  <c r="D92" i="1"/>
  <c r="C59" i="1"/>
  <c r="D59" i="1"/>
  <c r="E59" i="1"/>
  <c r="G42" i="1"/>
  <c r="G62" i="1" s="1"/>
  <c r="D42" i="1"/>
  <c r="H32" i="1"/>
  <c r="F32" i="1"/>
  <c r="E32" i="1"/>
  <c r="D32" i="1"/>
  <c r="C32" i="1"/>
  <c r="H16" i="1"/>
  <c r="F16" i="1"/>
  <c r="E16" i="1"/>
  <c r="D16" i="1"/>
  <c r="G112" i="1" l="1"/>
  <c r="G113" i="1" s="1"/>
  <c r="Q62" i="1"/>
  <c r="M62" i="1"/>
  <c r="AH62" i="1"/>
  <c r="AJ62" i="1"/>
  <c r="AA62" i="1"/>
  <c r="Z62" i="1"/>
  <c r="X62" i="1"/>
  <c r="X92" i="1"/>
  <c r="L62" i="1"/>
  <c r="J62" i="1"/>
  <c r="K62" i="1"/>
  <c r="AC62" i="1"/>
  <c r="S62" i="1"/>
  <c r="T62" i="1"/>
  <c r="AE92" i="1"/>
  <c r="AF62" i="1"/>
  <c r="Y62" i="1"/>
  <c r="AG62" i="1"/>
  <c r="AE62" i="1"/>
  <c r="V62" i="1"/>
  <c r="R62" i="1"/>
  <c r="Q92" i="1"/>
  <c r="O62" i="1"/>
  <c r="J92" i="1"/>
  <c r="F62" i="1"/>
  <c r="E62" i="1"/>
  <c r="C62" i="1"/>
  <c r="D62" i="1"/>
  <c r="H59" i="1"/>
  <c r="H62" i="1" s="1"/>
  <c r="D112" i="1" l="1"/>
  <c r="D113" i="1" s="1"/>
  <c r="H112" i="1"/>
  <c r="H113" i="1" s="1"/>
  <c r="E112" i="1"/>
  <c r="E113" i="1" s="1"/>
  <c r="C112" i="1"/>
  <c r="F112" i="1"/>
  <c r="F113" i="1" s="1"/>
  <c r="C92" i="1"/>
  <c r="J112" i="1" l="1"/>
  <c r="C113" i="1"/>
</calcChain>
</file>

<file path=xl/sharedStrings.xml><?xml version="1.0" encoding="utf-8"?>
<sst xmlns="http://schemas.openxmlformats.org/spreadsheetml/2006/main" count="1435" uniqueCount="199">
  <si>
    <t>Empty Parking Stall Count</t>
  </si>
  <si>
    <t>A</t>
  </si>
  <si>
    <t>U</t>
  </si>
  <si>
    <t xml:space="preserve">1 - West Stadium </t>
  </si>
  <si>
    <t xml:space="preserve">9 - East Stadium </t>
  </si>
  <si>
    <t>75 - Red Butte Gardens</t>
  </si>
  <si>
    <t xml:space="preserve">76 - Outdoor Recreation </t>
  </si>
  <si>
    <t xml:space="preserve">80 - East Sage Point </t>
  </si>
  <si>
    <t>66 - Hospital East</t>
  </si>
  <si>
    <t>54 - Hospital West Row 4 only</t>
  </si>
  <si>
    <t xml:space="preserve">47 - East Wasatch </t>
  </si>
  <si>
    <t>2 - Law</t>
  </si>
  <si>
    <t>40 - Guardsman Way</t>
  </si>
  <si>
    <t>45 - Ambulatory Care Garage</t>
  </si>
  <si>
    <t>50 - North Medical</t>
  </si>
  <si>
    <t>51 - Helipad</t>
  </si>
  <si>
    <t>55 - Nursing</t>
  </si>
  <si>
    <t>56 - West Medical</t>
  </si>
  <si>
    <t>64 - South Medical</t>
  </si>
  <si>
    <t>70 - HSEB/Pharmacy</t>
  </si>
  <si>
    <t>38 - Northwest</t>
  </si>
  <si>
    <t>29 - Union North</t>
  </si>
  <si>
    <t>11 - Central Garage</t>
  </si>
  <si>
    <t xml:space="preserve">41 - Athletic Training Ctr </t>
  </si>
  <si>
    <t xml:space="preserve">24 - HPER Sports  </t>
  </si>
  <si>
    <t>27 - Broadcast Center</t>
  </si>
  <si>
    <t xml:space="preserve">30 - Alumni </t>
  </si>
  <si>
    <t xml:space="preserve">32 - Sorenson </t>
  </si>
  <si>
    <t>39 - Merrill Engineering</t>
  </si>
  <si>
    <t>46 - Ustar</t>
  </si>
  <si>
    <t>PAY LOTS</t>
  </si>
  <si>
    <t>06 - Bookstore</t>
  </si>
  <si>
    <t>12 - Business</t>
  </si>
  <si>
    <t>33 - Student Services</t>
  </si>
  <si>
    <t>28 - Union</t>
  </si>
  <si>
    <t>64 - South Medical Garage</t>
  </si>
  <si>
    <t>Housing</t>
  </si>
  <si>
    <t>15 - LDS Garage L2/3</t>
  </si>
  <si>
    <t>FALL SEMESTER 2020</t>
  </si>
  <si>
    <t>SEPTEMBER</t>
  </si>
  <si>
    <t>T</t>
  </si>
  <si>
    <t>CA/CU</t>
  </si>
  <si>
    <t>KIOSK</t>
  </si>
  <si>
    <t>6 - Bookstore</t>
  </si>
  <si>
    <t>26 - Soccer Field</t>
  </si>
  <si>
    <t>68 - HCI</t>
  </si>
  <si>
    <t>Patient</t>
  </si>
  <si>
    <t>Valet</t>
  </si>
  <si>
    <t>Visitor/Patient L1</t>
  </si>
  <si>
    <t>Visitor/Patient L2</t>
  </si>
  <si>
    <t>Visitor/Patient L3</t>
  </si>
  <si>
    <t>Visitor/Patient L4</t>
  </si>
  <si>
    <t>Visitor/Patient L5</t>
  </si>
  <si>
    <t>HOUSING</t>
  </si>
  <si>
    <t>10am</t>
  </si>
  <si>
    <t>81 L1 T/SHU</t>
  </si>
  <si>
    <t>81 L2 A</t>
  </si>
  <si>
    <t>81 L3 A</t>
  </si>
  <si>
    <t>81 L4 A</t>
  </si>
  <si>
    <t>3pm Pay</t>
  </si>
  <si>
    <t>3pm U</t>
  </si>
  <si>
    <t>6pm Pay</t>
  </si>
  <si>
    <t>6pm U</t>
  </si>
  <si>
    <t>30 min  stalls</t>
  </si>
  <si>
    <t>25 - Student Life</t>
  </si>
  <si>
    <t>78 - Stillwell Field</t>
  </si>
  <si>
    <t>79 - Gateway Heights</t>
  </si>
  <si>
    <t>82 - Benchmark</t>
  </si>
  <si>
    <t>84 - Theater</t>
  </si>
  <si>
    <t>87 - Sage Point</t>
  </si>
  <si>
    <t>69 - Chapel Glen</t>
  </si>
  <si>
    <t>73 - Medical Towers</t>
  </si>
  <si>
    <t>HOSPITAL AREA</t>
  </si>
  <si>
    <t>HUNSTMAN VISITOR/PATIENT</t>
  </si>
  <si>
    <t>NORTH CAMPUS</t>
  </si>
  <si>
    <t>SOUTH CAMPUS</t>
  </si>
  <si>
    <t>DAILY TOTALS</t>
  </si>
  <si>
    <t>Wednesday</t>
  </si>
  <si>
    <t>Tuesday</t>
  </si>
  <si>
    <t xml:space="preserve">Monday </t>
  </si>
  <si>
    <t>Thursday</t>
  </si>
  <si>
    <t>Friday</t>
  </si>
  <si>
    <t>LOT 50 - HOSPITAL VISITOR/PATIENT</t>
  </si>
  <si>
    <t>LOT 51 - HOSPITAL</t>
  </si>
  <si>
    <t>WEEKLY TOTALS</t>
  </si>
  <si>
    <t>AVERAGES</t>
  </si>
  <si>
    <t>TOTAL EMPTY STALLS OUT OF LOTS COUNTED</t>
  </si>
  <si>
    <t>Total # of stalls</t>
  </si>
  <si>
    <t>% Empty</t>
  </si>
  <si>
    <t>Week Avg</t>
  </si>
  <si>
    <t>81 - Shoreline Garage L3 A</t>
  </si>
  <si>
    <t>81 - Shoreline Garage L4 A</t>
  </si>
  <si>
    <t>81 L5 T</t>
  </si>
  <si>
    <t>81 L6 T</t>
  </si>
  <si>
    <t>81 - Shoreline Garage L5 T</t>
  </si>
  <si>
    <t>81 - Shoreline Garage  L6 T</t>
  </si>
  <si>
    <t>81  - Shoreline Garage L2 A</t>
  </si>
  <si>
    <t>81 - Shoreline Garage L1  T/SHU</t>
  </si>
  <si>
    <t>74 - Shoreline</t>
  </si>
  <si>
    <t xml:space="preserve">Fall SEMESTER </t>
  </si>
  <si>
    <t>LOTNUMBER</t>
  </si>
  <si>
    <t>Empty 'A'</t>
  </si>
  <si>
    <t>Total 'A'</t>
  </si>
  <si>
    <t>% Empty 'A'</t>
  </si>
  <si>
    <t>Empty 'U'</t>
  </si>
  <si>
    <t>Total 'U'</t>
  </si>
  <si>
    <t>% Empty 'U'</t>
  </si>
  <si>
    <t>Empty Housing</t>
  </si>
  <si>
    <t>Total Housing</t>
  </si>
  <si>
    <t>% Empty Housing</t>
  </si>
  <si>
    <t>Empty 'T'/'CU'</t>
  </si>
  <si>
    <t>Total 'T'/'CU'</t>
  </si>
  <si>
    <t>% Empty 'T'/'CU'</t>
  </si>
  <si>
    <t>LOT 1</t>
  </si>
  <si>
    <t>LOT 2</t>
  </si>
  <si>
    <t>LOT 9</t>
  </si>
  <si>
    <t>LOT 11 L1</t>
  </si>
  <si>
    <t>LOT 15 L1</t>
  </si>
  <si>
    <t>LOT 24</t>
  </si>
  <si>
    <t>LOT 27</t>
  </si>
  <si>
    <t>LOT 29</t>
  </si>
  <si>
    <t>LOT 30</t>
  </si>
  <si>
    <t>LOT 32</t>
  </si>
  <si>
    <t>LOT 38 L1</t>
  </si>
  <si>
    <t>LOT 39</t>
  </si>
  <si>
    <t>LOT 40</t>
  </si>
  <si>
    <t>LOT 41</t>
  </si>
  <si>
    <t>LOT 45 L1</t>
  </si>
  <si>
    <t>LOT 46</t>
  </si>
  <si>
    <t>LOT 47</t>
  </si>
  <si>
    <t>LOT 54</t>
  </si>
  <si>
    <t>LOT 55 L1</t>
  </si>
  <si>
    <t>LOT 56 L1</t>
  </si>
  <si>
    <t>LOT 64 L1</t>
  </si>
  <si>
    <t>LOT 66</t>
  </si>
  <si>
    <t>LOT 70</t>
  </si>
  <si>
    <t>LOT 73</t>
  </si>
  <si>
    <t>LOT 75</t>
  </si>
  <si>
    <t>LOT 76</t>
  </si>
  <si>
    <t>LOT 80</t>
  </si>
  <si>
    <t>LOT 81 L2</t>
  </si>
  <si>
    <t>LOT 12</t>
  </si>
  <si>
    <t>LOT 26</t>
  </si>
  <si>
    <t>LOT 69</t>
  </si>
  <si>
    <t>LOT 78</t>
  </si>
  <si>
    <t>LOT 79</t>
  </si>
  <si>
    <t>LOT 82</t>
  </si>
  <si>
    <t>LOT 84</t>
  </si>
  <si>
    <t>LOT 87</t>
  </si>
  <si>
    <t>LOT 74</t>
  </si>
  <si>
    <t>30 0800 - 1200</t>
  </si>
  <si>
    <t>29 0600 - 2200</t>
  </si>
  <si>
    <t>77 0600 - 2200</t>
  </si>
  <si>
    <t>2 1030 - 1430</t>
  </si>
  <si>
    <t>81 0600 - 2200</t>
  </si>
  <si>
    <t>30 1000 - 1400</t>
  </si>
  <si>
    <t>11 L2 0600 - 2200</t>
  </si>
  <si>
    <t>2 1030 - 2200</t>
  </si>
  <si>
    <t>30 0600 - 2200</t>
  </si>
  <si>
    <t>81 - 0600 - 2200</t>
  </si>
  <si>
    <t>42 0600 - 2200</t>
  </si>
  <si>
    <t>11 0600 - 2200</t>
  </si>
  <si>
    <t>1 - 25 Reserved stalls</t>
  </si>
  <si>
    <t>9-40's</t>
  </si>
  <si>
    <t xml:space="preserve">73 R9 &amp; 10 - 25 stalls </t>
  </si>
  <si>
    <t>73 R5 - 23 stalls</t>
  </si>
  <si>
    <t>40 - 105 stalls NE R1 &amp; 2</t>
  </si>
  <si>
    <t>27 - 64 stalls</t>
  </si>
  <si>
    <t>32 - 56 stalls</t>
  </si>
  <si>
    <t>39 - 87 stalls</t>
  </si>
  <si>
    <t>40 - 51 stalls R4</t>
  </si>
  <si>
    <t>87 - 10 stalls trailers</t>
  </si>
  <si>
    <t>1 - 12 stalls</t>
  </si>
  <si>
    <t>2 - 26 stalls</t>
  </si>
  <si>
    <t>6 - 76 stalls R3 &amp; 6</t>
  </si>
  <si>
    <t>Construction - All Week</t>
  </si>
  <si>
    <t>30 0930 - 1430</t>
  </si>
  <si>
    <t>2 0600 - 1400</t>
  </si>
  <si>
    <t>1 0600 - 1700</t>
  </si>
  <si>
    <t>73 R9 &amp; 10 - 25 stalls Monday 9/27 only</t>
  </si>
  <si>
    <t>27 0900 - 1400</t>
  </si>
  <si>
    <t>40 0600 - 2200</t>
  </si>
  <si>
    <t>40 - 44 stalls NE R1 &amp; 2</t>
  </si>
  <si>
    <t>Connex trailers moved from Lot 73 - 1  trailer still left</t>
  </si>
  <si>
    <t>1 - row 1 changed from A to U</t>
  </si>
  <si>
    <t>6 - 6 construction stalls</t>
  </si>
  <si>
    <t>39 row 8 changed from A to U</t>
  </si>
  <si>
    <t>73 r9 - 1 trailer taking 1 stall</t>
  </si>
  <si>
    <t>22 lost U parking in row 5 due to construction</t>
  </si>
  <si>
    <t>26 - 22 Res stalls</t>
  </si>
  <si>
    <t>30 0600 - 1530</t>
  </si>
  <si>
    <t>26 0600 - 2200</t>
  </si>
  <si>
    <t>32 - 56  construction stalls</t>
  </si>
  <si>
    <t>2 - 26 construction stalls in row 5/6</t>
  </si>
  <si>
    <t>27 - 64 construction stalls</t>
  </si>
  <si>
    <t>9 row 2 changed from A to U</t>
  </si>
  <si>
    <t>40 - 51 construction stalls R4</t>
  </si>
  <si>
    <t>40 - 45 construction stalls NW R1 &amp; 2</t>
  </si>
  <si>
    <t>39 - 59 construction stalls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</si>
</sst>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Rounded MT Bold"/>
      <family val="2"/>
    </font>
    <font>
      <b/>
      <sz val="11"/>
      <color rgb="FFFF0000"/>
      <name val="Calibri"/>
      <family val="2"/>
      <scheme val="minor"/>
    </font>
    <font>
      <b/>
      <sz val="14"/>
      <color rgb="FFFF0000"/>
      <name val="Arial Rounded MT Bold"/>
      <family val="2"/>
    </font>
    <font>
      <b/>
      <sz val="11"/>
      <color theme="9" tint="-0.49998474074526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name val="Arial Rounded MT Bold"/>
      <family val="2"/>
    </font>
    <font>
      <b/>
      <sz val="11"/>
      <color rgb="FF7030A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8"/>
      <color theme="9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1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0" fillId="0" borderId="10" xfId="0" applyBorder="1"/>
    <xf numFmtId="0" fontId="0" fillId="0" borderId="0" xfId="0"/>
    <xf numFmtId="0" fontId="3" fillId="0" borderId="0" xfId="0" applyFont="1"/>
    <xf numFmtId="0" fontId="6" fillId="0" borderId="14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0" xfId="0" applyFont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3" fillId="0" borderId="0" xfId="0" applyFont="1" applyFill="1" applyBorder="1"/>
    <xf numFmtId="0" fontId="6" fillId="0" borderId="16" xfId="0" applyFont="1" applyFill="1" applyBorder="1" applyAlignment="1">
      <alignment horizontal="center"/>
    </xf>
    <xf numFmtId="0" fontId="0" fillId="0" borderId="0" xfId="0" applyFill="1" applyBorder="1"/>
    <xf numFmtId="0" fontId="0" fillId="0" borderId="20" xfId="0" applyBorder="1" applyAlignment="1">
      <alignment horizontal="right"/>
    </xf>
    <xf numFmtId="0" fontId="0" fillId="0" borderId="4" xfId="0" applyBorder="1"/>
    <xf numFmtId="0" fontId="0" fillId="0" borderId="21" xfId="0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3" fillId="0" borderId="0" xfId="0" applyFont="1" applyBorder="1" applyAlignment="1"/>
    <xf numFmtId="0" fontId="9" fillId="0" borderId="0" xfId="0" applyFont="1" applyFill="1" applyBorder="1" applyAlignment="1">
      <alignment horizontal="center"/>
    </xf>
    <xf numFmtId="15" fontId="1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0" fillId="0" borderId="11" xfId="0" applyBorder="1" applyAlignment="1">
      <alignment horizontal="right"/>
    </xf>
    <xf numFmtId="0" fontId="6" fillId="0" borderId="17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2" xfId="0" applyFont="1" applyFill="1" applyBorder="1" applyAlignment="1">
      <alignment horizontal="center"/>
    </xf>
    <xf numFmtId="0" fontId="6" fillId="0" borderId="17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 wrapText="1"/>
    </xf>
    <xf numFmtId="0" fontId="13" fillId="0" borderId="36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8" fillId="3" borderId="3" xfId="0" applyFont="1" applyFill="1" applyBorder="1" applyAlignment="1">
      <alignment vertical="center"/>
    </xf>
    <xf numFmtId="0" fontId="8" fillId="3" borderId="29" xfId="0" applyFont="1" applyFill="1" applyBorder="1" applyAlignment="1">
      <alignment vertical="center"/>
    </xf>
    <xf numFmtId="0" fontId="0" fillId="3" borderId="5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6" fillId="3" borderId="33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35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8" fillId="3" borderId="6" xfId="0" applyFont="1" applyFill="1" applyBorder="1" applyAlignment="1">
      <alignment vertical="center"/>
    </xf>
    <xf numFmtId="0" fontId="8" fillId="3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0" fillId="0" borderId="5" xfId="0" applyBorder="1"/>
    <xf numFmtId="0" fontId="0" fillId="0" borderId="28" xfId="0" applyBorder="1" applyAlignment="1">
      <alignment horizontal="right"/>
    </xf>
    <xf numFmtId="0" fontId="0" fillId="0" borderId="34" xfId="0" applyBorder="1"/>
    <xf numFmtId="0" fontId="0" fillId="0" borderId="37" xfId="0" applyBorder="1" applyAlignment="1">
      <alignment horizontal="right"/>
    </xf>
    <xf numFmtId="0" fontId="6" fillId="0" borderId="26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0" fillId="0" borderId="3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8" fillId="3" borderId="33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6" fillId="5" borderId="0" xfId="0" applyFont="1" applyFill="1"/>
    <xf numFmtId="0" fontId="17" fillId="5" borderId="0" xfId="0" applyFont="1" applyFill="1" applyAlignment="1">
      <alignment horizontal="center"/>
    </xf>
    <xf numFmtId="0" fontId="17" fillId="5" borderId="0" xfId="0" applyFont="1" applyFill="1" applyBorder="1" applyAlignment="1">
      <alignment horizontal="center"/>
    </xf>
    <xf numFmtId="0" fontId="0" fillId="0" borderId="0" xfId="0" applyBorder="1"/>
    <xf numFmtId="0" fontId="1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5" fontId="1" fillId="0" borderId="0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0" fillId="0" borderId="0" xfId="0" applyBorder="1" applyAlignment="1">
      <alignment horizontal="center" vertical="center"/>
    </xf>
    <xf numFmtId="10" fontId="0" fillId="0" borderId="29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0" fontId="0" fillId="0" borderId="28" xfId="0" applyNumberFormat="1" applyBorder="1" applyAlignment="1">
      <alignment horizontal="center" vertical="center"/>
    </xf>
    <xf numFmtId="0" fontId="0" fillId="0" borderId="6" xfId="0" applyBorder="1"/>
    <xf numFmtId="0" fontId="0" fillId="6" borderId="0" xfId="0" applyFill="1" applyBorder="1" applyAlignment="1">
      <alignment horizontal="center"/>
    </xf>
    <xf numFmtId="0" fontId="0" fillId="6" borderId="29" xfId="0" applyFill="1" applyBorder="1"/>
    <xf numFmtId="0" fontId="0" fillId="6" borderId="6" xfId="0" applyFill="1" applyBorder="1" applyAlignment="1">
      <alignment horizontal="center"/>
    </xf>
    <xf numFmtId="0" fontId="0" fillId="6" borderId="28" xfId="0" applyFill="1" applyBorder="1"/>
    <xf numFmtId="0" fontId="0" fillId="6" borderId="0" xfId="0" applyFill="1" applyBorder="1" applyAlignment="1"/>
    <xf numFmtId="0" fontId="0" fillId="6" borderId="6" xfId="0" applyFill="1" applyBorder="1" applyAlignment="1"/>
    <xf numFmtId="10" fontId="0" fillId="0" borderId="29" xfId="0" applyNumberFormat="1" applyFont="1" applyBorder="1" applyAlignment="1">
      <alignment horizontal="center" vertical="center"/>
    </xf>
    <xf numFmtId="0" fontId="0" fillId="6" borderId="29" xfId="0" applyFont="1" applyFill="1" applyBorder="1"/>
    <xf numFmtId="10" fontId="0" fillId="0" borderId="28" xfId="0" applyNumberFormat="1" applyFont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ont="1" applyFill="1" applyBorder="1"/>
    <xf numFmtId="10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0" fontId="0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/>
    <xf numFmtId="0" fontId="0" fillId="6" borderId="33" xfId="0" applyFill="1" applyBorder="1" applyAlignment="1">
      <alignment horizontal="center"/>
    </xf>
    <xf numFmtId="0" fontId="0" fillId="6" borderId="36" xfId="0" applyFill="1" applyBorder="1"/>
    <xf numFmtId="0" fontId="0" fillId="0" borderId="33" xfId="0" applyBorder="1" applyAlignment="1">
      <alignment horizontal="center" vertical="center"/>
    </xf>
    <xf numFmtId="10" fontId="0" fillId="0" borderId="36" xfId="0" applyNumberFormat="1" applyFont="1" applyBorder="1" applyAlignment="1">
      <alignment horizontal="center" vertical="center"/>
    </xf>
    <xf numFmtId="0" fontId="0" fillId="0" borderId="33" xfId="0" applyBorder="1"/>
    <xf numFmtId="10" fontId="0" fillId="0" borderId="36" xfId="0" applyNumberFormat="1" applyBorder="1" applyAlignment="1">
      <alignment horizontal="center" vertical="center"/>
    </xf>
    <xf numFmtId="0" fontId="0" fillId="6" borderId="29" xfId="0" applyFill="1" applyBorder="1" applyAlignment="1"/>
    <xf numFmtId="0" fontId="0" fillId="6" borderId="33" xfId="0" applyFill="1" applyBorder="1" applyAlignment="1"/>
    <xf numFmtId="0" fontId="0" fillId="6" borderId="36" xfId="0" applyFill="1" applyBorder="1" applyAlignment="1"/>
    <xf numFmtId="0" fontId="0" fillId="6" borderId="28" xfId="0" applyFill="1" applyBorder="1" applyAlignment="1"/>
    <xf numFmtId="0" fontId="17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0" fillId="0" borderId="44" xfId="0" applyBorder="1" applyAlignment="1"/>
    <xf numFmtId="0" fontId="0" fillId="0" borderId="45" xfId="0" applyBorder="1" applyAlignment="1">
      <alignment vertical="center"/>
    </xf>
    <xf numFmtId="0" fontId="0" fillId="0" borderId="45" xfId="0" applyBorder="1" applyAlignment="1"/>
    <xf numFmtId="0" fontId="0" fillId="0" borderId="46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6" borderId="3" xfId="0" applyNumberFormat="1" applyFill="1" applyBorder="1" applyAlignment="1"/>
    <xf numFmtId="1" fontId="0" fillId="0" borderId="5" xfId="0" applyNumberFormat="1" applyBorder="1" applyAlignment="1">
      <alignment horizontal="center" vertical="center"/>
    </xf>
    <xf numFmtId="1" fontId="0" fillId="0" borderId="0" xfId="0" applyNumberFormat="1"/>
    <xf numFmtId="1" fontId="0" fillId="0" borderId="0" xfId="0" applyNumberFormat="1" applyFill="1" applyBorder="1"/>
    <xf numFmtId="1" fontId="0" fillId="0" borderId="35" xfId="0" applyNumberFormat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1" fontId="0" fillId="0" borderId="3" xfId="0" applyNumberFormat="1" applyBorder="1"/>
    <xf numFmtId="1" fontId="0" fillId="6" borderId="5" xfId="0" applyNumberFormat="1" applyFill="1" applyBorder="1" applyAlignment="1"/>
    <xf numFmtId="1" fontId="3" fillId="0" borderId="0" xfId="0" applyNumberFormat="1" applyFont="1" applyFill="1" applyBorder="1" applyAlignment="1">
      <alignment horizontal="center"/>
    </xf>
    <xf numFmtId="1" fontId="0" fillId="6" borderId="35" xfId="0" applyNumberFormat="1" applyFill="1" applyBorder="1" applyAlignment="1"/>
    <xf numFmtId="1" fontId="0" fillId="0" borderId="5" xfId="0" applyNumberFormat="1" applyBorder="1"/>
    <xf numFmtId="1" fontId="0" fillId="0" borderId="0" xfId="0" applyNumberFormat="1" applyFill="1" applyBorder="1" applyAlignment="1"/>
    <xf numFmtId="1" fontId="0" fillId="0" borderId="0" xfId="0" applyNumberFormat="1" applyFill="1" applyBorder="1" applyAlignment="1">
      <alignment horizontal="center" vertical="center"/>
    </xf>
    <xf numFmtId="1" fontId="0" fillId="6" borderId="0" xfId="0" applyNumberFormat="1" applyFill="1" applyBorder="1" applyAlignment="1"/>
    <xf numFmtId="1" fontId="0" fillId="6" borderId="6" xfId="0" applyNumberFormat="1" applyFill="1" applyBorder="1" applyAlignment="1"/>
    <xf numFmtId="1" fontId="0" fillId="6" borderId="33" xfId="0" applyNumberFormat="1" applyFill="1" applyBorder="1" applyAlignment="1"/>
    <xf numFmtId="1" fontId="0" fillId="0" borderId="0" xfId="0" applyNumberFormat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0" fillId="0" borderId="33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35" xfId="0" applyNumberFormat="1" applyBorder="1"/>
    <xf numFmtId="1" fontId="11" fillId="0" borderId="0" xfId="0" applyNumberFormat="1" applyFont="1" applyFill="1" applyBorder="1" applyAlignment="1">
      <alignment horizontal="center"/>
    </xf>
    <xf numFmtId="1" fontId="10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6" borderId="3" xfId="0" applyNumberFormat="1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35" xfId="0" applyNumberFormat="1" applyBorder="1" applyAlignment="1">
      <alignment horizontal="center"/>
    </xf>
    <xf numFmtId="0" fontId="0" fillId="0" borderId="33" xfId="0" applyBorder="1" applyAlignment="1">
      <alignment horizontal="center"/>
    </xf>
    <xf numFmtId="1" fontId="0" fillId="6" borderId="35" xfId="0" applyNumberFormat="1" applyFill="1" applyBorder="1" applyAlignment="1">
      <alignment horizontal="center"/>
    </xf>
    <xf numFmtId="0" fontId="0" fillId="6" borderId="36" xfId="0" applyFill="1" applyBorder="1" applyAlignment="1">
      <alignment horizontal="center"/>
    </xf>
    <xf numFmtId="1" fontId="0" fillId="6" borderId="5" xfId="0" applyNumberFormat="1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0" fillId="7" borderId="3" xfId="0" applyFill="1" applyBorder="1" applyAlignment="1">
      <alignment horizontal="center"/>
    </xf>
    <xf numFmtId="0" fontId="0" fillId="0" borderId="45" xfId="0" applyFill="1" applyBorder="1" applyAlignment="1"/>
    <xf numFmtId="0" fontId="0" fillId="0" borderId="46" xfId="0" applyFill="1" applyBorder="1" applyAlignment="1"/>
    <xf numFmtId="0" fontId="0" fillId="0" borderId="44" xfId="0" applyFill="1" applyBorder="1" applyAlignment="1"/>
    <xf numFmtId="0" fontId="3" fillId="0" borderId="3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7" borderId="29" xfId="0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4" fillId="0" borderId="35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19" fillId="0" borderId="35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15" fontId="1" fillId="0" borderId="5" xfId="0" applyNumberFormat="1" applyFont="1" applyBorder="1" applyAlignment="1">
      <alignment horizontal="center"/>
    </xf>
    <xf numFmtId="15" fontId="1" fillId="0" borderId="6" xfId="0" applyNumberFormat="1" applyFont="1" applyBorder="1" applyAlignment="1">
      <alignment horizontal="center"/>
    </xf>
    <xf numFmtId="15" fontId="1" fillId="0" borderId="28" xfId="0" applyNumberFormat="1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20" xfId="0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38" xfId="0" applyBorder="1" applyAlignment="1">
      <alignment horizontal="left"/>
    </xf>
    <xf numFmtId="0" fontId="0" fillId="0" borderId="39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4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8" xfId="0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2" xfId="0" applyBorder="1" applyAlignment="1">
      <alignment horizontal="left"/>
    </xf>
    <xf numFmtId="0" fontId="14" fillId="0" borderId="0" xfId="0" applyFont="1" applyAlignment="1">
      <alignment horizontal="center"/>
    </xf>
    <xf numFmtId="0" fontId="0" fillId="0" borderId="1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12" xfId="0" applyBorder="1" applyAlignment="1">
      <alignment horizontal="left"/>
    </xf>
    <xf numFmtId="0" fontId="5" fillId="0" borderId="34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18" fillId="0" borderId="14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3" fillId="0" borderId="34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11" fillId="0" borderId="34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20" fillId="0" borderId="3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3" fillId="0" borderId="33" xfId="0" applyFont="1" applyBorder="1" applyAlignment="1">
      <alignment horizontal="left"/>
    </xf>
    <xf numFmtId="0" fontId="20" fillId="0" borderId="3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V132"/>
  <sheetViews>
    <sheetView topLeftCell="A22" zoomScale="70" zoomScaleNormal="70" workbookViewId="0">
      <selection activeCell="AE6" sqref="AE6"/>
    </sheetView>
  </sheetViews>
  <sheetFormatPr defaultRowHeight="15" x14ac:dyDescent="0.25"/>
  <cols>
    <col min="2" max="2" width="23.7109375" customWidth="1"/>
    <col min="3" max="8" width="7.28515625" style="5" customWidth="1"/>
    <col min="9" max="9" width="2" style="5" customWidth="1"/>
    <col min="10" max="15" width="7.28515625" style="5" customWidth="1"/>
    <col min="16" max="16" width="2" style="5" customWidth="1"/>
    <col min="17" max="22" width="7.28515625" style="5" customWidth="1"/>
    <col min="23" max="23" width="2" style="5" customWidth="1"/>
    <col min="24" max="29" width="7.28515625" style="5" customWidth="1"/>
    <col min="30" max="30" width="2" style="5" customWidth="1"/>
    <col min="31" max="36" width="7.28515625" style="5" customWidth="1"/>
    <col min="37" max="37" width="6.5703125" style="5" customWidth="1"/>
    <col min="38" max="38" width="31" customWidth="1"/>
    <col min="41" max="41" width="9.140625" style="5"/>
    <col min="44" max="44" width="10" style="5" bestFit="1" customWidth="1"/>
    <col min="45" max="47" width="9.140625" style="1"/>
    <col min="48" max="48" width="9.140625" style="5"/>
    <col min="52" max="52" width="9.140625" style="5"/>
    <col min="55" max="55" width="9.140625" style="5"/>
  </cols>
  <sheetData>
    <row r="1" spans="1:56" x14ac:dyDescent="0.25">
      <c r="A1" s="1"/>
      <c r="B1" s="1"/>
      <c r="C1" s="1"/>
      <c r="D1" s="1"/>
      <c r="E1" s="1"/>
      <c r="F1" s="1"/>
      <c r="G1" s="1"/>
      <c r="H1" s="1"/>
      <c r="I1" s="1"/>
    </row>
    <row r="2" spans="1:56" ht="15.75" thickBot="1" x14ac:dyDescent="0.3">
      <c r="A2" s="2" t="s">
        <v>0</v>
      </c>
    </row>
    <row r="3" spans="1:56" ht="18.75" thickBot="1" x14ac:dyDescent="0.3">
      <c r="A3" s="3">
        <v>2020</v>
      </c>
      <c r="B3" s="6" t="s">
        <v>99</v>
      </c>
      <c r="C3" s="261" t="s">
        <v>38</v>
      </c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3"/>
      <c r="AK3" s="124"/>
      <c r="AM3" s="122"/>
      <c r="AN3" s="122"/>
      <c r="AO3" s="122"/>
      <c r="AP3" s="122"/>
      <c r="AQ3" s="122"/>
      <c r="AR3" s="122"/>
      <c r="AS3" s="194"/>
      <c r="AT3" s="194"/>
      <c r="AU3" s="194"/>
      <c r="AV3" s="122"/>
      <c r="AW3" s="122"/>
      <c r="AX3" s="122"/>
      <c r="AY3" s="122"/>
      <c r="AZ3" s="122"/>
      <c r="BA3" s="122"/>
      <c r="BB3" s="122"/>
      <c r="BC3" s="122"/>
      <c r="BD3" s="122"/>
    </row>
    <row r="4" spans="1:56" x14ac:dyDescent="0.25">
      <c r="B4" s="6" t="s">
        <v>39</v>
      </c>
      <c r="C4" s="240" t="s">
        <v>79</v>
      </c>
      <c r="D4" s="241"/>
      <c r="E4" s="241"/>
      <c r="F4" s="241"/>
      <c r="G4" s="241"/>
      <c r="H4" s="242"/>
      <c r="I4" s="29"/>
      <c r="J4" s="240" t="s">
        <v>78</v>
      </c>
      <c r="K4" s="241"/>
      <c r="L4" s="241"/>
      <c r="M4" s="241"/>
      <c r="N4" s="241"/>
      <c r="O4" s="242"/>
      <c r="P4" s="29"/>
      <c r="Q4" s="240" t="s">
        <v>77</v>
      </c>
      <c r="R4" s="241"/>
      <c r="S4" s="241"/>
      <c r="T4" s="241"/>
      <c r="U4" s="241"/>
      <c r="V4" s="242"/>
      <c r="W4" s="29"/>
      <c r="X4" s="240" t="s">
        <v>80</v>
      </c>
      <c r="Y4" s="241"/>
      <c r="Z4" s="241"/>
      <c r="AA4" s="241"/>
      <c r="AB4" s="241"/>
      <c r="AC4" s="242"/>
      <c r="AD4" s="29"/>
      <c r="AE4" s="243" t="s">
        <v>81</v>
      </c>
      <c r="AF4" s="244"/>
      <c r="AG4" s="244"/>
      <c r="AH4" s="244"/>
      <c r="AI4" s="244"/>
      <c r="AJ4" s="245"/>
      <c r="AK4" s="39"/>
      <c r="AL4" s="29"/>
      <c r="AM4" s="277" t="s">
        <v>40</v>
      </c>
      <c r="AN4" s="278"/>
      <c r="AO4" s="279"/>
      <c r="AP4" s="277" t="s">
        <v>1</v>
      </c>
      <c r="AQ4" s="278"/>
      <c r="AR4" s="279"/>
      <c r="AS4" s="292" t="s">
        <v>2</v>
      </c>
      <c r="AT4" s="293"/>
      <c r="AU4" s="294"/>
      <c r="AV4" s="292" t="s">
        <v>41</v>
      </c>
      <c r="AW4" s="293"/>
      <c r="AX4" s="294"/>
      <c r="AY4" s="295" t="s">
        <v>36</v>
      </c>
      <c r="AZ4" s="296"/>
      <c r="BA4" s="297"/>
      <c r="BB4" s="298" t="s">
        <v>42</v>
      </c>
      <c r="BC4" s="299"/>
      <c r="BD4" s="300"/>
    </row>
    <row r="5" spans="1:56" ht="15.75" customHeight="1" thickBot="1" x14ac:dyDescent="0.3">
      <c r="A5" s="28"/>
      <c r="B5" s="16"/>
      <c r="C5" s="237">
        <v>44452</v>
      </c>
      <c r="D5" s="238"/>
      <c r="E5" s="238"/>
      <c r="F5" s="238"/>
      <c r="G5" s="238"/>
      <c r="H5" s="239"/>
      <c r="I5" s="30"/>
      <c r="J5" s="237">
        <v>44453</v>
      </c>
      <c r="K5" s="238"/>
      <c r="L5" s="238"/>
      <c r="M5" s="238"/>
      <c r="N5" s="238"/>
      <c r="O5" s="239"/>
      <c r="P5" s="30"/>
      <c r="Q5" s="237">
        <v>44454</v>
      </c>
      <c r="R5" s="238"/>
      <c r="S5" s="238"/>
      <c r="T5" s="238"/>
      <c r="U5" s="238"/>
      <c r="V5" s="239"/>
      <c r="W5" s="30"/>
      <c r="X5" s="237">
        <v>44455</v>
      </c>
      <c r="Y5" s="238"/>
      <c r="Z5" s="238"/>
      <c r="AA5" s="238"/>
      <c r="AB5" s="238"/>
      <c r="AC5" s="239"/>
      <c r="AD5" s="30"/>
      <c r="AE5" s="237">
        <v>44456</v>
      </c>
      <c r="AF5" s="238"/>
      <c r="AG5" s="238"/>
      <c r="AH5" s="238"/>
      <c r="AI5" s="238"/>
      <c r="AJ5" s="239"/>
      <c r="AK5" s="125"/>
      <c r="AL5" s="30"/>
      <c r="AM5" s="280" t="s">
        <v>89</v>
      </c>
      <c r="AN5" s="282" t="s">
        <v>87</v>
      </c>
      <c r="AO5" s="284" t="s">
        <v>88</v>
      </c>
      <c r="AP5" s="280" t="s">
        <v>89</v>
      </c>
      <c r="AQ5" s="282" t="s">
        <v>87</v>
      </c>
      <c r="AR5" s="284" t="s">
        <v>88</v>
      </c>
      <c r="AS5" s="280" t="s">
        <v>89</v>
      </c>
      <c r="AT5" s="282" t="s">
        <v>87</v>
      </c>
      <c r="AU5" s="284" t="s">
        <v>88</v>
      </c>
      <c r="AV5" s="280" t="s">
        <v>89</v>
      </c>
      <c r="AW5" s="282" t="s">
        <v>87</v>
      </c>
      <c r="AX5" s="284" t="s">
        <v>88</v>
      </c>
      <c r="AY5" s="280" t="s">
        <v>89</v>
      </c>
      <c r="AZ5" s="282" t="s">
        <v>87</v>
      </c>
      <c r="BA5" s="284" t="s">
        <v>88</v>
      </c>
      <c r="BB5" s="280" t="s">
        <v>89</v>
      </c>
      <c r="BC5" s="282" t="s">
        <v>87</v>
      </c>
      <c r="BD5" s="284" t="s">
        <v>88</v>
      </c>
    </row>
    <row r="6" spans="1:56" ht="15.75" thickBot="1" x14ac:dyDescent="0.3">
      <c r="A6" s="286" t="s">
        <v>75</v>
      </c>
      <c r="B6" s="286"/>
      <c r="C6" s="9" t="s">
        <v>40</v>
      </c>
      <c r="D6" s="40" t="s">
        <v>1</v>
      </c>
      <c r="E6" s="10" t="s">
        <v>2</v>
      </c>
      <c r="F6" s="10" t="s">
        <v>41</v>
      </c>
      <c r="G6" s="38" t="s">
        <v>36</v>
      </c>
      <c r="H6" s="11" t="s">
        <v>42</v>
      </c>
      <c r="I6" s="31"/>
      <c r="J6" s="9" t="s">
        <v>40</v>
      </c>
      <c r="K6" s="40" t="s">
        <v>1</v>
      </c>
      <c r="L6" s="10" t="s">
        <v>2</v>
      </c>
      <c r="M6" s="10" t="s">
        <v>41</v>
      </c>
      <c r="N6" s="38" t="s">
        <v>36</v>
      </c>
      <c r="O6" s="11" t="s">
        <v>42</v>
      </c>
      <c r="P6" s="31"/>
      <c r="Q6" s="9" t="s">
        <v>40</v>
      </c>
      <c r="R6" s="40" t="s">
        <v>1</v>
      </c>
      <c r="S6" s="10" t="s">
        <v>2</v>
      </c>
      <c r="T6" s="10" t="s">
        <v>41</v>
      </c>
      <c r="U6" s="38" t="s">
        <v>36</v>
      </c>
      <c r="V6" s="11" t="s">
        <v>42</v>
      </c>
      <c r="W6" s="31"/>
      <c r="X6" s="9" t="s">
        <v>40</v>
      </c>
      <c r="Y6" s="40" t="s">
        <v>1</v>
      </c>
      <c r="Z6" s="10" t="s">
        <v>2</v>
      </c>
      <c r="AA6" s="10" t="s">
        <v>41</v>
      </c>
      <c r="AB6" s="38" t="s">
        <v>36</v>
      </c>
      <c r="AC6" s="11" t="s">
        <v>42</v>
      </c>
      <c r="AD6" s="31"/>
      <c r="AE6" s="9" t="s">
        <v>40</v>
      </c>
      <c r="AF6" s="40" t="s">
        <v>1</v>
      </c>
      <c r="AG6" s="10" t="s">
        <v>2</v>
      </c>
      <c r="AH6" s="10" t="s">
        <v>41</v>
      </c>
      <c r="AI6" s="38" t="s">
        <v>36</v>
      </c>
      <c r="AJ6" s="11" t="s">
        <v>42</v>
      </c>
      <c r="AK6" s="123"/>
      <c r="AL6" s="31"/>
      <c r="AM6" s="281"/>
      <c r="AN6" s="283"/>
      <c r="AO6" s="285"/>
      <c r="AP6" s="281"/>
      <c r="AQ6" s="283"/>
      <c r="AR6" s="285"/>
      <c r="AS6" s="281"/>
      <c r="AT6" s="283"/>
      <c r="AU6" s="285"/>
      <c r="AV6" s="281"/>
      <c r="AW6" s="283"/>
      <c r="AX6" s="285"/>
      <c r="AY6" s="281"/>
      <c r="AZ6" s="283"/>
      <c r="BA6" s="285"/>
      <c r="BB6" s="281"/>
      <c r="BC6" s="283"/>
      <c r="BD6" s="285"/>
    </row>
    <row r="7" spans="1:56" x14ac:dyDescent="0.25">
      <c r="A7" s="287" t="s">
        <v>3</v>
      </c>
      <c r="B7" s="288"/>
      <c r="C7" s="82"/>
      <c r="D7" s="83">
        <v>17</v>
      </c>
      <c r="E7" s="17">
        <v>0</v>
      </c>
      <c r="F7" s="68"/>
      <c r="G7" s="84"/>
      <c r="H7" s="85"/>
      <c r="I7" s="15"/>
      <c r="J7" s="82"/>
      <c r="K7" s="83">
        <v>20</v>
      </c>
      <c r="L7" s="17">
        <v>0</v>
      </c>
      <c r="M7" s="68"/>
      <c r="N7" s="84"/>
      <c r="O7" s="85"/>
      <c r="P7" s="15"/>
      <c r="Q7" s="82"/>
      <c r="R7" s="83">
        <v>15</v>
      </c>
      <c r="S7" s="17">
        <v>0</v>
      </c>
      <c r="T7" s="68"/>
      <c r="U7" s="84"/>
      <c r="V7" s="85"/>
      <c r="W7" s="15"/>
      <c r="X7" s="82"/>
      <c r="Y7" s="83">
        <v>19</v>
      </c>
      <c r="Z7" s="17">
        <v>3</v>
      </c>
      <c r="AA7" s="68"/>
      <c r="AB7" s="84"/>
      <c r="AC7" s="85"/>
      <c r="AD7" s="15"/>
      <c r="AE7" s="82"/>
      <c r="AF7" s="83">
        <v>24</v>
      </c>
      <c r="AG7" s="17">
        <v>109</v>
      </c>
      <c r="AH7" s="68"/>
      <c r="AI7" s="84"/>
      <c r="AJ7" s="85"/>
      <c r="AK7" s="15"/>
      <c r="AL7" s="163" t="s">
        <v>3</v>
      </c>
      <c r="AM7" s="184"/>
      <c r="AN7" s="134"/>
      <c r="AO7" s="135"/>
      <c r="AP7" s="170">
        <f>AVERAGE(D7,K7,R7,Y7,AF7)</f>
        <v>19</v>
      </c>
      <c r="AQ7" s="129">
        <v>31</v>
      </c>
      <c r="AR7" s="140">
        <f t="shared" ref="AR7:AR15" si="0">(AP7/AQ7)</f>
        <v>0.61290322580645162</v>
      </c>
      <c r="AS7" s="195">
        <f>AVERAGE(E7,L7,S7,Z7,AG7)</f>
        <v>22.4</v>
      </c>
      <c r="AT7" s="194">
        <v>863</v>
      </c>
      <c r="AU7" s="130">
        <f t="shared" ref="AU7" si="1">(AS7/AT7)</f>
        <v>2.5955967555040555E-2</v>
      </c>
      <c r="AV7" s="171"/>
      <c r="AW7" s="134"/>
      <c r="AX7" s="135"/>
      <c r="AY7" s="171"/>
      <c r="AZ7" s="134"/>
      <c r="BA7" s="135"/>
      <c r="BB7" s="171"/>
      <c r="BC7" s="134"/>
      <c r="BD7" s="135"/>
    </row>
    <row r="8" spans="1:56" s="5" customFormat="1" x14ac:dyDescent="0.25">
      <c r="A8" s="251" t="s">
        <v>11</v>
      </c>
      <c r="B8" s="252"/>
      <c r="C8" s="58"/>
      <c r="D8" s="81">
        <v>15</v>
      </c>
      <c r="E8" s="53"/>
      <c r="F8" s="53"/>
      <c r="G8" s="53"/>
      <c r="H8" s="86"/>
      <c r="I8" s="15"/>
      <c r="J8" s="58"/>
      <c r="K8" s="81">
        <v>24</v>
      </c>
      <c r="L8" s="53"/>
      <c r="M8" s="53"/>
      <c r="N8" s="53"/>
      <c r="O8" s="86"/>
      <c r="P8" s="15"/>
      <c r="Q8" s="58"/>
      <c r="R8" s="81">
        <v>23</v>
      </c>
      <c r="S8" s="53"/>
      <c r="T8" s="53"/>
      <c r="U8" s="53"/>
      <c r="V8" s="86"/>
      <c r="W8" s="15"/>
      <c r="X8" s="58"/>
      <c r="Y8" s="81">
        <v>59</v>
      </c>
      <c r="Z8" s="53"/>
      <c r="AA8" s="53"/>
      <c r="AB8" s="53"/>
      <c r="AC8" s="86"/>
      <c r="AD8" s="15"/>
      <c r="AE8" s="58"/>
      <c r="AF8" s="81">
        <v>90</v>
      </c>
      <c r="AG8" s="53"/>
      <c r="AH8" s="53"/>
      <c r="AI8" s="53"/>
      <c r="AJ8" s="86"/>
      <c r="AK8" s="15"/>
      <c r="AL8" s="165" t="s">
        <v>11</v>
      </c>
      <c r="AM8" s="184"/>
      <c r="AN8" s="134"/>
      <c r="AO8" s="135"/>
      <c r="AP8" s="170">
        <f>AVERAGE(D8,K8,R8,Y8,AF8)</f>
        <v>42.2</v>
      </c>
      <c r="AQ8" s="129">
        <v>232</v>
      </c>
      <c r="AR8" s="140">
        <f t="shared" si="0"/>
        <v>0.18189655172413793</v>
      </c>
      <c r="AS8" s="196"/>
      <c r="AT8" s="134"/>
      <c r="AU8" s="197"/>
      <c r="AV8" s="171"/>
      <c r="AW8" s="134"/>
      <c r="AX8" s="135"/>
      <c r="AY8" s="171"/>
      <c r="AZ8" s="134"/>
      <c r="BA8" s="135"/>
      <c r="BB8" s="171"/>
      <c r="BC8" s="134"/>
      <c r="BD8" s="135"/>
    </row>
    <row r="9" spans="1:56" s="5" customFormat="1" x14ac:dyDescent="0.25">
      <c r="A9" s="251" t="s">
        <v>43</v>
      </c>
      <c r="B9" s="252"/>
      <c r="C9" s="58"/>
      <c r="D9" s="53"/>
      <c r="E9" s="53"/>
      <c r="F9" s="53"/>
      <c r="G9" s="53"/>
      <c r="H9" s="18">
        <v>67</v>
      </c>
      <c r="I9" s="15"/>
      <c r="J9" s="58"/>
      <c r="K9" s="53"/>
      <c r="L9" s="53"/>
      <c r="M9" s="53"/>
      <c r="N9" s="53"/>
      <c r="O9" s="18">
        <v>53</v>
      </c>
      <c r="P9" s="15"/>
      <c r="Q9" s="58"/>
      <c r="R9" s="53"/>
      <c r="S9" s="53"/>
      <c r="T9" s="53"/>
      <c r="U9" s="53"/>
      <c r="V9" s="18">
        <v>67</v>
      </c>
      <c r="W9" s="15"/>
      <c r="X9" s="58"/>
      <c r="Y9" s="53"/>
      <c r="Z9" s="53"/>
      <c r="AA9" s="53"/>
      <c r="AB9" s="53"/>
      <c r="AC9" s="18">
        <v>51</v>
      </c>
      <c r="AD9" s="15"/>
      <c r="AE9" s="58"/>
      <c r="AF9" s="53"/>
      <c r="AG9" s="53"/>
      <c r="AH9" s="53"/>
      <c r="AI9" s="53"/>
      <c r="AJ9" s="18">
        <v>86</v>
      </c>
      <c r="AK9" s="15"/>
      <c r="AL9" s="165" t="s">
        <v>43</v>
      </c>
      <c r="AM9" s="184"/>
      <c r="AN9" s="134"/>
      <c r="AO9" s="135"/>
      <c r="AP9" s="171"/>
      <c r="AQ9" s="134"/>
      <c r="AR9" s="141"/>
      <c r="AS9" s="196"/>
      <c r="AT9" s="134"/>
      <c r="AU9" s="197"/>
      <c r="AV9" s="171"/>
      <c r="AW9" s="134"/>
      <c r="AX9" s="135"/>
      <c r="AY9" s="171"/>
      <c r="AZ9" s="134"/>
      <c r="BA9" s="135"/>
      <c r="BB9" s="177">
        <f>AVERAGE(H9,O9,V9,AC9,AJ9)</f>
        <v>64.8</v>
      </c>
      <c r="BC9" s="122">
        <v>219</v>
      </c>
      <c r="BD9" s="130">
        <f t="shared" ref="BD9" si="2">(BB9/BC9)</f>
        <v>0.29589041095890412</v>
      </c>
    </row>
    <row r="10" spans="1:56" x14ac:dyDescent="0.25">
      <c r="A10" s="251" t="s">
        <v>4</v>
      </c>
      <c r="B10" s="252"/>
      <c r="C10" s="60"/>
      <c r="D10" s="80">
        <v>81</v>
      </c>
      <c r="E10" s="12">
        <v>0</v>
      </c>
      <c r="F10" s="54"/>
      <c r="G10" s="78"/>
      <c r="H10" s="86"/>
      <c r="I10" s="15"/>
      <c r="J10" s="60"/>
      <c r="K10" s="80">
        <v>73</v>
      </c>
      <c r="L10" s="12">
        <v>0</v>
      </c>
      <c r="M10" s="54"/>
      <c r="N10" s="78"/>
      <c r="O10" s="86"/>
      <c r="P10" s="15"/>
      <c r="Q10" s="60"/>
      <c r="R10" s="80">
        <v>89</v>
      </c>
      <c r="S10" s="12">
        <v>0</v>
      </c>
      <c r="T10" s="54"/>
      <c r="U10" s="78"/>
      <c r="V10" s="86"/>
      <c r="W10" s="15"/>
      <c r="X10" s="60"/>
      <c r="Y10" s="80">
        <v>79</v>
      </c>
      <c r="Z10" s="12">
        <v>0</v>
      </c>
      <c r="AA10" s="54"/>
      <c r="AB10" s="78"/>
      <c r="AC10" s="86"/>
      <c r="AD10" s="15"/>
      <c r="AE10" s="60"/>
      <c r="AF10" s="80">
        <v>89</v>
      </c>
      <c r="AG10" s="12">
        <v>19</v>
      </c>
      <c r="AH10" s="54"/>
      <c r="AI10" s="78"/>
      <c r="AJ10" s="86"/>
      <c r="AK10" s="15"/>
      <c r="AL10" s="165" t="s">
        <v>4</v>
      </c>
      <c r="AM10" s="184"/>
      <c r="AN10" s="134"/>
      <c r="AO10" s="135"/>
      <c r="AP10" s="170">
        <f t="shared" ref="AP10:AP15" si="3">AVERAGE(D10,K10,R10,Y10,AF10)</f>
        <v>82.2</v>
      </c>
      <c r="AQ10" s="129">
        <v>96</v>
      </c>
      <c r="AR10" s="140">
        <f t="shared" si="0"/>
        <v>0.85625000000000007</v>
      </c>
      <c r="AS10" s="195">
        <f t="shared" ref="AS10:AS15" si="4">AVERAGE(E10,L10,S10,Z10,AG10)</f>
        <v>3.8</v>
      </c>
      <c r="AT10" s="194">
        <v>176</v>
      </c>
      <c r="AU10" s="130">
        <f t="shared" ref="AU10" si="5">(AS10/AT10)</f>
        <v>2.1590909090909091E-2</v>
      </c>
      <c r="AV10" s="171"/>
      <c r="AW10" s="134"/>
      <c r="AX10" s="135"/>
      <c r="AY10" s="171"/>
      <c r="AZ10" s="134"/>
      <c r="BA10" s="135"/>
      <c r="BB10" s="171"/>
      <c r="BC10" s="134"/>
      <c r="BD10" s="135"/>
    </row>
    <row r="11" spans="1:56" s="5" customFormat="1" x14ac:dyDescent="0.25">
      <c r="A11" s="251" t="s">
        <v>22</v>
      </c>
      <c r="B11" s="252"/>
      <c r="C11" s="60"/>
      <c r="D11" s="54"/>
      <c r="E11" s="54"/>
      <c r="F11" s="49">
        <v>456</v>
      </c>
      <c r="G11" s="55"/>
      <c r="H11" s="86"/>
      <c r="I11" s="15"/>
      <c r="J11" s="60"/>
      <c r="K11" s="54"/>
      <c r="L11" s="54"/>
      <c r="M11" s="49">
        <v>453</v>
      </c>
      <c r="N11" s="55"/>
      <c r="O11" s="86"/>
      <c r="P11" s="15"/>
      <c r="Q11" s="60"/>
      <c r="R11" s="54"/>
      <c r="S11" s="54"/>
      <c r="T11" s="49">
        <v>474</v>
      </c>
      <c r="U11" s="55"/>
      <c r="V11" s="86"/>
      <c r="W11" s="15"/>
      <c r="X11" s="60"/>
      <c r="Y11" s="54"/>
      <c r="Z11" s="54"/>
      <c r="AA11" s="49">
        <v>474</v>
      </c>
      <c r="AB11" s="55"/>
      <c r="AC11" s="86"/>
      <c r="AD11" s="15"/>
      <c r="AE11" s="60"/>
      <c r="AF11" s="54"/>
      <c r="AG11" s="54"/>
      <c r="AH11" s="49">
        <v>447</v>
      </c>
      <c r="AI11" s="55"/>
      <c r="AJ11" s="86"/>
      <c r="AK11" s="15"/>
      <c r="AL11" s="211" t="s">
        <v>22</v>
      </c>
      <c r="AM11" s="184"/>
      <c r="AN11" s="134"/>
      <c r="AO11" s="135"/>
      <c r="AP11" s="171"/>
      <c r="AQ11" s="134"/>
      <c r="AR11" s="141"/>
      <c r="AS11" s="196"/>
      <c r="AT11" s="134"/>
      <c r="AU11" s="197"/>
      <c r="AV11" s="177">
        <f>AVERAGE(F11,M11,T11,AA11,AH11)</f>
        <v>460.8</v>
      </c>
      <c r="AW11" s="122">
        <v>745</v>
      </c>
      <c r="AX11" s="130">
        <f t="shared" ref="AX11" si="6">(AV11/AW11)</f>
        <v>0.61852348993288597</v>
      </c>
      <c r="AY11" s="171"/>
      <c r="AZ11" s="134"/>
      <c r="BA11" s="135"/>
      <c r="BB11" s="171"/>
      <c r="BC11" s="134"/>
      <c r="BD11" s="135"/>
    </row>
    <row r="12" spans="1:56" s="5" customFormat="1" x14ac:dyDescent="0.25">
      <c r="A12" s="251" t="s">
        <v>32</v>
      </c>
      <c r="B12" s="252"/>
      <c r="C12" s="58"/>
      <c r="D12" s="43">
        <v>34</v>
      </c>
      <c r="E12" s="53"/>
      <c r="F12" s="53"/>
      <c r="G12" s="53"/>
      <c r="H12" s="18">
        <v>15</v>
      </c>
      <c r="I12" s="15"/>
      <c r="J12" s="58"/>
      <c r="K12" s="43">
        <v>29</v>
      </c>
      <c r="L12" s="53"/>
      <c r="M12" s="53"/>
      <c r="N12" s="53"/>
      <c r="O12" s="18">
        <v>22</v>
      </c>
      <c r="P12" s="15"/>
      <c r="Q12" s="58"/>
      <c r="R12" s="43">
        <v>27</v>
      </c>
      <c r="S12" s="53"/>
      <c r="T12" s="53"/>
      <c r="U12" s="53"/>
      <c r="V12" s="18">
        <v>3</v>
      </c>
      <c r="W12" s="15"/>
      <c r="X12" s="58"/>
      <c r="Y12" s="43">
        <v>25</v>
      </c>
      <c r="Z12" s="53"/>
      <c r="AA12" s="53"/>
      <c r="AB12" s="53"/>
      <c r="AC12" s="18">
        <v>24</v>
      </c>
      <c r="AD12" s="15"/>
      <c r="AE12" s="58"/>
      <c r="AF12" s="43">
        <v>39</v>
      </c>
      <c r="AG12" s="53"/>
      <c r="AH12" s="53"/>
      <c r="AI12" s="53"/>
      <c r="AJ12" s="18">
        <v>78</v>
      </c>
      <c r="AK12" s="15"/>
      <c r="AL12" s="211" t="s">
        <v>32</v>
      </c>
      <c r="AM12" s="184"/>
      <c r="AN12" s="134"/>
      <c r="AO12" s="135"/>
      <c r="AP12" s="170">
        <f t="shared" si="3"/>
        <v>30.8</v>
      </c>
      <c r="AQ12" s="129">
        <v>101</v>
      </c>
      <c r="AR12" s="140">
        <f t="shared" si="0"/>
        <v>0.30495049504950494</v>
      </c>
      <c r="AS12" s="196"/>
      <c r="AT12" s="134"/>
      <c r="AU12" s="197"/>
      <c r="AV12" s="171"/>
      <c r="AW12" s="134"/>
      <c r="AX12" s="135"/>
      <c r="AY12" s="171"/>
      <c r="AZ12" s="134"/>
      <c r="BA12" s="135"/>
      <c r="BB12" s="177">
        <f>AVERAGE(H12,O12,V12,AC12,AJ12)</f>
        <v>28.4</v>
      </c>
      <c r="BC12" s="122">
        <v>150</v>
      </c>
      <c r="BD12" s="130">
        <f t="shared" ref="BD12" si="7">(BB12/BC12)</f>
        <v>0.18933333333333333</v>
      </c>
    </row>
    <row r="13" spans="1:56" x14ac:dyDescent="0.25">
      <c r="A13" s="251" t="s">
        <v>37</v>
      </c>
      <c r="B13" s="252"/>
      <c r="C13" s="87"/>
      <c r="D13" s="79"/>
      <c r="E13" s="8">
        <v>6</v>
      </c>
      <c r="F13" s="53"/>
      <c r="G13" s="53"/>
      <c r="H13" s="86"/>
      <c r="I13" s="15"/>
      <c r="J13" s="87"/>
      <c r="K13" s="79"/>
      <c r="L13" s="8">
        <v>0</v>
      </c>
      <c r="M13" s="53"/>
      <c r="N13" s="53"/>
      <c r="O13" s="86"/>
      <c r="P13" s="15"/>
      <c r="Q13" s="87"/>
      <c r="R13" s="79"/>
      <c r="S13" s="8">
        <v>0</v>
      </c>
      <c r="T13" s="53"/>
      <c r="U13" s="53"/>
      <c r="V13" s="86"/>
      <c r="W13" s="15"/>
      <c r="X13" s="87"/>
      <c r="Y13" s="79"/>
      <c r="Z13" s="8">
        <v>9</v>
      </c>
      <c r="AA13" s="53"/>
      <c r="AB13" s="53"/>
      <c r="AC13" s="86"/>
      <c r="AD13" s="15"/>
      <c r="AE13" s="87"/>
      <c r="AF13" s="79"/>
      <c r="AG13" s="8">
        <v>33</v>
      </c>
      <c r="AH13" s="53"/>
      <c r="AI13" s="53"/>
      <c r="AJ13" s="86"/>
      <c r="AK13" s="15"/>
      <c r="AL13" s="211" t="s">
        <v>37</v>
      </c>
      <c r="AM13" s="184"/>
      <c r="AN13" s="134"/>
      <c r="AO13" s="135"/>
      <c r="AP13" s="171"/>
      <c r="AQ13" s="134"/>
      <c r="AR13" s="141"/>
      <c r="AS13" s="195">
        <f t="shared" si="4"/>
        <v>9.6</v>
      </c>
      <c r="AT13" s="194">
        <v>397</v>
      </c>
      <c r="AU13" s="130">
        <f t="shared" ref="AU13:AU15" si="8">(AS13/AT13)</f>
        <v>2.4181360201511334E-2</v>
      </c>
      <c r="AV13" s="171"/>
      <c r="AW13" s="134"/>
      <c r="AX13" s="135"/>
      <c r="AY13" s="171"/>
      <c r="AZ13" s="134"/>
      <c r="BA13" s="135"/>
      <c r="BB13" s="171"/>
      <c r="BC13" s="134"/>
      <c r="BD13" s="135"/>
    </row>
    <row r="14" spans="1:56" x14ac:dyDescent="0.25">
      <c r="A14" s="251" t="s">
        <v>12</v>
      </c>
      <c r="B14" s="252"/>
      <c r="C14" s="87"/>
      <c r="D14" s="79"/>
      <c r="E14" s="12">
        <v>515</v>
      </c>
      <c r="F14" s="53"/>
      <c r="G14" s="53"/>
      <c r="H14" s="59"/>
      <c r="I14" s="15"/>
      <c r="J14" s="87"/>
      <c r="K14" s="79"/>
      <c r="L14" s="12">
        <v>480</v>
      </c>
      <c r="M14" s="53"/>
      <c r="N14" s="53"/>
      <c r="O14" s="59"/>
      <c r="P14" s="15"/>
      <c r="Q14" s="87"/>
      <c r="R14" s="79"/>
      <c r="S14" s="8">
        <v>429</v>
      </c>
      <c r="T14" s="53"/>
      <c r="U14" s="53"/>
      <c r="V14" s="59"/>
      <c r="W14" s="15"/>
      <c r="X14" s="87"/>
      <c r="Y14" s="79"/>
      <c r="Z14" s="12">
        <v>475</v>
      </c>
      <c r="AA14" s="53"/>
      <c r="AB14" s="53"/>
      <c r="AC14" s="59"/>
      <c r="AD14" s="15"/>
      <c r="AE14" s="87"/>
      <c r="AF14" s="79"/>
      <c r="AG14" s="8">
        <v>518</v>
      </c>
      <c r="AH14" s="53"/>
      <c r="AI14" s="53"/>
      <c r="AJ14" s="59"/>
      <c r="AK14" s="15"/>
      <c r="AL14" s="211" t="s">
        <v>12</v>
      </c>
      <c r="AM14" s="184"/>
      <c r="AN14" s="134"/>
      <c r="AO14" s="135"/>
      <c r="AP14" s="171"/>
      <c r="AQ14" s="134"/>
      <c r="AR14" s="141"/>
      <c r="AS14" s="195">
        <f t="shared" si="4"/>
        <v>483.4</v>
      </c>
      <c r="AT14" s="194">
        <v>629</v>
      </c>
      <c r="AU14" s="130">
        <f t="shared" si="8"/>
        <v>0.7685214626391097</v>
      </c>
      <c r="AV14" s="171"/>
      <c r="AW14" s="134"/>
      <c r="AX14" s="135"/>
      <c r="AY14" s="171"/>
      <c r="AZ14" s="134"/>
      <c r="BA14" s="135"/>
      <c r="BB14" s="171"/>
      <c r="BC14" s="134"/>
      <c r="BD14" s="135"/>
    </row>
    <row r="15" spans="1:56" ht="15.75" thickBot="1" x14ac:dyDescent="0.3">
      <c r="A15" s="264" t="s">
        <v>23</v>
      </c>
      <c r="B15" s="265"/>
      <c r="C15" s="62"/>
      <c r="D15" s="88">
        <v>0</v>
      </c>
      <c r="E15" s="19">
        <v>34</v>
      </c>
      <c r="F15" s="66"/>
      <c r="G15" s="66"/>
      <c r="H15" s="89"/>
      <c r="I15" s="15"/>
      <c r="J15" s="62"/>
      <c r="K15" s="88">
        <v>13</v>
      </c>
      <c r="L15" s="19">
        <v>19</v>
      </c>
      <c r="M15" s="66"/>
      <c r="N15" s="66"/>
      <c r="O15" s="89"/>
      <c r="P15" s="15"/>
      <c r="Q15" s="62"/>
      <c r="R15" s="88">
        <v>7</v>
      </c>
      <c r="S15" s="19">
        <v>30</v>
      </c>
      <c r="T15" s="66"/>
      <c r="U15" s="66"/>
      <c r="V15" s="89"/>
      <c r="W15" s="15"/>
      <c r="X15" s="62"/>
      <c r="Y15" s="88">
        <v>16</v>
      </c>
      <c r="Z15" s="19">
        <v>21</v>
      </c>
      <c r="AA15" s="66"/>
      <c r="AB15" s="66"/>
      <c r="AC15" s="89"/>
      <c r="AD15" s="15"/>
      <c r="AE15" s="62"/>
      <c r="AF15" s="88">
        <v>12</v>
      </c>
      <c r="AG15" s="19">
        <v>23</v>
      </c>
      <c r="AH15" s="66"/>
      <c r="AI15" s="66"/>
      <c r="AJ15" s="89"/>
      <c r="AK15" s="15"/>
      <c r="AL15" s="212" t="s">
        <v>23</v>
      </c>
      <c r="AM15" s="185"/>
      <c r="AN15" s="136"/>
      <c r="AO15" s="137"/>
      <c r="AP15" s="172">
        <f t="shared" si="3"/>
        <v>9.6</v>
      </c>
      <c r="AQ15" s="131">
        <v>44</v>
      </c>
      <c r="AR15" s="142">
        <f t="shared" si="0"/>
        <v>0.21818181818181817</v>
      </c>
      <c r="AS15" s="198">
        <f t="shared" si="4"/>
        <v>25.4</v>
      </c>
      <c r="AT15" s="199">
        <v>35</v>
      </c>
      <c r="AU15" s="132">
        <f t="shared" si="8"/>
        <v>0.72571428571428565</v>
      </c>
      <c r="AV15" s="178"/>
      <c r="AW15" s="136"/>
      <c r="AX15" s="137"/>
      <c r="AY15" s="178"/>
      <c r="AZ15" s="136"/>
      <c r="BA15" s="137"/>
      <c r="BB15" s="178"/>
      <c r="BC15" s="136"/>
      <c r="BD15" s="137"/>
    </row>
    <row r="16" spans="1:56" ht="19.5" customHeight="1" x14ac:dyDescent="0.25">
      <c r="A16" s="13"/>
      <c r="B16" s="13"/>
      <c r="C16" s="35"/>
      <c r="D16" s="35">
        <f>SUM(D7:D15)</f>
        <v>147</v>
      </c>
      <c r="E16" s="35">
        <f>SUM(E7:E15)</f>
        <v>555</v>
      </c>
      <c r="F16" s="35">
        <f>SUM(F7:F15)</f>
        <v>456</v>
      </c>
      <c r="G16" s="35"/>
      <c r="H16" s="35">
        <f>SUM(H7:H15)</f>
        <v>82</v>
      </c>
      <c r="I16" s="15"/>
      <c r="J16" s="35"/>
      <c r="K16" s="35">
        <f>SUM(K7:K15)</f>
        <v>159</v>
      </c>
      <c r="L16" s="35">
        <f>SUM(L7:L15)</f>
        <v>499</v>
      </c>
      <c r="M16" s="35">
        <f>SUM(M7:M15)</f>
        <v>453</v>
      </c>
      <c r="N16" s="35"/>
      <c r="O16" s="35">
        <f>SUM(O7:O15)</f>
        <v>75</v>
      </c>
      <c r="P16" s="15"/>
      <c r="Q16" s="35"/>
      <c r="R16" s="35">
        <f>SUM(R7:R15)</f>
        <v>161</v>
      </c>
      <c r="S16" s="35">
        <f>SUM(S7:S15)</f>
        <v>459</v>
      </c>
      <c r="T16" s="35">
        <f>SUM(T7:T15)</f>
        <v>474</v>
      </c>
      <c r="U16" s="35"/>
      <c r="V16" s="35">
        <f>SUM(V7:V15)</f>
        <v>70</v>
      </c>
      <c r="W16" s="15"/>
      <c r="X16" s="35"/>
      <c r="Y16" s="35">
        <f>SUM(Y7:Y15)</f>
        <v>198</v>
      </c>
      <c r="Z16" s="35">
        <f>SUM(Z7:Z15)</f>
        <v>508</v>
      </c>
      <c r="AA16" s="35">
        <f>SUM(AA7:AA15)</f>
        <v>474</v>
      </c>
      <c r="AB16" s="35"/>
      <c r="AC16" s="35">
        <f>SUM(AC7:AC15)</f>
        <v>75</v>
      </c>
      <c r="AD16" s="15"/>
      <c r="AE16" s="35"/>
      <c r="AF16" s="35">
        <f>SUM(AF7:AF15)</f>
        <v>254</v>
      </c>
      <c r="AG16" s="35">
        <f>SUM(AG7:AG15)</f>
        <v>702</v>
      </c>
      <c r="AH16" s="35">
        <f>SUM(AH7:AH15)</f>
        <v>447</v>
      </c>
      <c r="AI16" s="35"/>
      <c r="AJ16" s="35">
        <f>SUM(AJ7:AJ15)</f>
        <v>164</v>
      </c>
      <c r="AK16" s="128"/>
      <c r="AL16" s="15"/>
      <c r="AM16" s="173"/>
      <c r="AP16" s="173"/>
      <c r="AS16" s="200"/>
      <c r="AV16" s="173"/>
      <c r="AY16" s="173"/>
      <c r="BB16" s="173"/>
    </row>
    <row r="17" spans="1:56" ht="15.75" thickBot="1" x14ac:dyDescent="0.3">
      <c r="A17" s="266" t="s">
        <v>74</v>
      </c>
      <c r="B17" s="266"/>
      <c r="C17" s="14"/>
      <c r="D17" s="14"/>
      <c r="E17" s="15"/>
      <c r="F17" s="15"/>
      <c r="G17" s="15"/>
      <c r="H17" s="15"/>
      <c r="I17" s="15"/>
      <c r="J17" s="14"/>
      <c r="K17" s="14"/>
      <c r="L17" s="15"/>
      <c r="M17" s="15"/>
      <c r="N17" s="15"/>
      <c r="O17" s="15"/>
      <c r="P17" s="15"/>
      <c r="Q17" s="14"/>
      <c r="R17" s="14"/>
      <c r="S17" s="15"/>
      <c r="T17" s="15"/>
      <c r="U17" s="15"/>
      <c r="V17" s="15"/>
      <c r="W17" s="15"/>
      <c r="X17" s="14"/>
      <c r="Y17" s="14"/>
      <c r="Z17" s="15"/>
      <c r="AA17" s="15"/>
      <c r="AB17" s="15"/>
      <c r="AC17" s="15"/>
      <c r="AD17" s="15"/>
      <c r="AE17" s="14"/>
      <c r="AF17" s="14"/>
      <c r="AG17" s="15"/>
      <c r="AH17" s="15"/>
      <c r="AI17" s="15"/>
      <c r="AJ17" s="15"/>
      <c r="AK17" s="15"/>
      <c r="AL17" s="15"/>
      <c r="AM17" s="173"/>
      <c r="AN17" s="22"/>
      <c r="AO17" s="148"/>
      <c r="AP17" s="174"/>
      <c r="AQ17" s="22"/>
      <c r="AR17" s="149"/>
      <c r="AS17" s="200"/>
      <c r="AU17" s="123"/>
      <c r="AV17" s="193"/>
      <c r="AY17" s="173"/>
      <c r="BB17" s="173"/>
    </row>
    <row r="18" spans="1:56" x14ac:dyDescent="0.25">
      <c r="A18" s="253" t="s">
        <v>24</v>
      </c>
      <c r="B18" s="254"/>
      <c r="C18" s="82"/>
      <c r="D18" s="44">
        <v>17</v>
      </c>
      <c r="E18" s="32">
        <v>0</v>
      </c>
      <c r="F18" s="32">
        <v>25</v>
      </c>
      <c r="G18" s="68"/>
      <c r="H18" s="69"/>
      <c r="I18" s="26"/>
      <c r="J18" s="82"/>
      <c r="K18" s="44">
        <v>1</v>
      </c>
      <c r="L18" s="32">
        <v>0</v>
      </c>
      <c r="M18" s="32">
        <v>23</v>
      </c>
      <c r="N18" s="68"/>
      <c r="O18" s="69"/>
      <c r="P18" s="26"/>
      <c r="Q18" s="82"/>
      <c r="R18" s="44">
        <v>7</v>
      </c>
      <c r="S18" s="32">
        <v>0</v>
      </c>
      <c r="T18" s="32">
        <v>13</v>
      </c>
      <c r="U18" s="68"/>
      <c r="V18" s="69"/>
      <c r="W18" s="26"/>
      <c r="X18" s="82"/>
      <c r="Y18" s="44">
        <v>3</v>
      </c>
      <c r="Z18" s="32">
        <v>2</v>
      </c>
      <c r="AA18" s="32">
        <v>22</v>
      </c>
      <c r="AB18" s="68"/>
      <c r="AC18" s="69"/>
      <c r="AD18" s="26"/>
      <c r="AE18" s="82"/>
      <c r="AF18" s="44">
        <v>24</v>
      </c>
      <c r="AG18" s="32">
        <v>5</v>
      </c>
      <c r="AH18" s="32">
        <v>35</v>
      </c>
      <c r="AI18" s="68"/>
      <c r="AJ18" s="69"/>
      <c r="AK18" s="15"/>
      <c r="AL18" s="213" t="s">
        <v>24</v>
      </c>
      <c r="AM18" s="186"/>
      <c r="AN18" s="151"/>
      <c r="AO18" s="152"/>
      <c r="AP18" s="175">
        <f>AVERAGE(D18,K18,R18,Y18,AF18)</f>
        <v>10.4</v>
      </c>
      <c r="AQ18" s="153">
        <v>74</v>
      </c>
      <c r="AR18" s="154">
        <f t="shared" ref="AR18" si="9">(AP18/AQ18)</f>
        <v>0.14054054054054055</v>
      </c>
      <c r="AS18" s="201">
        <f>AVERAGE(E18,L18,S18,Z18,AG18)</f>
        <v>1.4</v>
      </c>
      <c r="AT18" s="202">
        <v>235</v>
      </c>
      <c r="AU18" s="156">
        <f t="shared" ref="AU18" si="10">(AS18/AT18)</f>
        <v>5.9574468085106377E-3</v>
      </c>
      <c r="AV18" s="191">
        <f>AVERAGE(F18,M18,T18,AA18,AH18)</f>
        <v>23.6</v>
      </c>
      <c r="AW18" s="155">
        <v>127</v>
      </c>
      <c r="AX18" s="156">
        <f t="shared" ref="AX18" si="11">(AV18/AW18)</f>
        <v>0.1858267716535433</v>
      </c>
      <c r="AY18" s="180"/>
      <c r="AZ18" s="151"/>
      <c r="BA18" s="152"/>
      <c r="BB18" s="180"/>
      <c r="BC18" s="151"/>
      <c r="BD18" s="152"/>
    </row>
    <row r="19" spans="1:56" s="5" customFormat="1" ht="15" customHeight="1" x14ac:dyDescent="0.25">
      <c r="A19" s="246" t="s">
        <v>64</v>
      </c>
      <c r="B19" s="255"/>
      <c r="C19" s="58"/>
      <c r="D19" s="53"/>
      <c r="E19" s="53"/>
      <c r="F19" s="53"/>
      <c r="G19" s="53"/>
      <c r="H19" s="33">
        <v>13</v>
      </c>
      <c r="I19" s="26"/>
      <c r="J19" s="58"/>
      <c r="K19" s="53"/>
      <c r="L19" s="53"/>
      <c r="M19" s="53"/>
      <c r="N19" s="53"/>
      <c r="O19" s="33">
        <v>12</v>
      </c>
      <c r="P19" s="26"/>
      <c r="Q19" s="58"/>
      <c r="R19" s="53"/>
      <c r="S19" s="53"/>
      <c r="T19" s="53"/>
      <c r="U19" s="53"/>
      <c r="V19" s="33">
        <v>16</v>
      </c>
      <c r="W19" s="26"/>
      <c r="X19" s="58"/>
      <c r="Y19" s="53"/>
      <c r="Z19" s="53"/>
      <c r="AA19" s="53"/>
      <c r="AB19" s="53"/>
      <c r="AC19" s="33">
        <v>2</v>
      </c>
      <c r="AD19" s="26"/>
      <c r="AE19" s="58"/>
      <c r="AF19" s="53"/>
      <c r="AG19" s="53"/>
      <c r="AH19" s="53"/>
      <c r="AI19" s="53"/>
      <c r="AJ19" s="33">
        <v>16</v>
      </c>
      <c r="AK19" s="14"/>
      <c r="AL19" s="211" t="s">
        <v>64</v>
      </c>
      <c r="AM19" s="184"/>
      <c r="AN19" s="134"/>
      <c r="AO19" s="135"/>
      <c r="AP19" s="171"/>
      <c r="AQ19" s="134"/>
      <c r="AR19" s="141"/>
      <c r="AS19" s="196"/>
      <c r="AT19" s="134"/>
      <c r="AU19" s="197"/>
      <c r="AV19" s="171"/>
      <c r="AW19" s="134"/>
      <c r="AX19" s="135"/>
      <c r="AY19" s="171"/>
      <c r="AZ19" s="134"/>
      <c r="BA19" s="135"/>
      <c r="BB19" s="177">
        <f>AVERAGE(H19,O19,V19,AC19,AJ19)</f>
        <v>11.8</v>
      </c>
      <c r="BC19" s="122">
        <v>26</v>
      </c>
      <c r="BD19" s="130">
        <f t="shared" ref="BD19" si="12">(BB19/BC19)</f>
        <v>0.4538461538461539</v>
      </c>
    </row>
    <row r="20" spans="1:56" s="5" customFormat="1" x14ac:dyDescent="0.25">
      <c r="A20" s="246" t="s">
        <v>44</v>
      </c>
      <c r="B20" s="255"/>
      <c r="C20" s="58"/>
      <c r="D20" s="43">
        <v>20</v>
      </c>
      <c r="E20" s="8">
        <v>3</v>
      </c>
      <c r="F20" s="53"/>
      <c r="G20" s="53"/>
      <c r="H20" s="59"/>
      <c r="I20" s="26"/>
      <c r="J20" s="58"/>
      <c r="K20" s="43">
        <v>11</v>
      </c>
      <c r="L20" s="8">
        <v>0</v>
      </c>
      <c r="M20" s="53"/>
      <c r="N20" s="53"/>
      <c r="O20" s="59"/>
      <c r="P20" s="26"/>
      <c r="Q20" s="58"/>
      <c r="R20" s="43">
        <v>16</v>
      </c>
      <c r="S20" s="8">
        <v>0</v>
      </c>
      <c r="T20" s="53"/>
      <c r="U20" s="53"/>
      <c r="V20" s="59"/>
      <c r="W20" s="26"/>
      <c r="X20" s="58"/>
      <c r="Y20" s="43">
        <v>4</v>
      </c>
      <c r="Z20" s="8">
        <v>0</v>
      </c>
      <c r="AA20" s="53"/>
      <c r="AB20" s="53"/>
      <c r="AC20" s="59"/>
      <c r="AD20" s="26"/>
      <c r="AE20" s="58"/>
      <c r="AF20" s="43">
        <v>13</v>
      </c>
      <c r="AG20" s="8">
        <v>22</v>
      </c>
      <c r="AH20" s="53"/>
      <c r="AI20" s="53"/>
      <c r="AJ20" s="59"/>
      <c r="AK20" s="15"/>
      <c r="AL20" s="211" t="s">
        <v>44</v>
      </c>
      <c r="AM20" s="184"/>
      <c r="AN20" s="134"/>
      <c r="AO20" s="135"/>
      <c r="AP20" s="170">
        <f t="shared" ref="AP20:AP25" si="13">AVERAGE(D20,K20,R20,Y20,AF20)</f>
        <v>12.8</v>
      </c>
      <c r="AQ20" s="129">
        <v>26</v>
      </c>
      <c r="AR20" s="140">
        <f t="shared" ref="AR20" si="14">(AP20/AQ20)</f>
        <v>0.49230769230769234</v>
      </c>
      <c r="AS20" s="195">
        <f>AVERAGE(E20,L20,S20,Z20,AG20)</f>
        <v>5</v>
      </c>
      <c r="AT20" s="194">
        <v>183</v>
      </c>
      <c r="AU20" s="130">
        <f t="shared" ref="AU20" si="15">(AS20/AT20)</f>
        <v>2.7322404371584699E-2</v>
      </c>
      <c r="AV20" s="171"/>
      <c r="AW20" s="134"/>
      <c r="AX20" s="135"/>
      <c r="AY20" s="171"/>
      <c r="AZ20" s="134"/>
      <c r="BA20" s="135"/>
      <c r="BB20" s="171"/>
      <c r="BC20" s="134"/>
      <c r="BD20" s="135"/>
    </row>
    <row r="21" spans="1:56" x14ac:dyDescent="0.25">
      <c r="A21" s="246" t="s">
        <v>25</v>
      </c>
      <c r="B21" s="255"/>
      <c r="C21" s="58"/>
      <c r="D21" s="43">
        <v>62</v>
      </c>
      <c r="E21" s="8">
        <v>0</v>
      </c>
      <c r="F21" s="53"/>
      <c r="G21" s="53"/>
      <c r="H21" s="59"/>
      <c r="I21" s="15"/>
      <c r="J21" s="58"/>
      <c r="K21" s="43">
        <v>34</v>
      </c>
      <c r="L21" s="8">
        <v>16</v>
      </c>
      <c r="M21" s="53"/>
      <c r="N21" s="53"/>
      <c r="O21" s="59"/>
      <c r="P21" s="15"/>
      <c r="Q21" s="58"/>
      <c r="R21" s="43">
        <v>63</v>
      </c>
      <c r="S21" s="8">
        <v>0</v>
      </c>
      <c r="T21" s="53"/>
      <c r="U21" s="53"/>
      <c r="V21" s="59"/>
      <c r="W21" s="15"/>
      <c r="X21" s="58"/>
      <c r="Y21" s="43">
        <v>28</v>
      </c>
      <c r="Z21" s="8">
        <v>0</v>
      </c>
      <c r="AA21" s="53"/>
      <c r="AB21" s="53"/>
      <c r="AC21" s="59"/>
      <c r="AD21" s="15"/>
      <c r="AE21" s="58"/>
      <c r="AF21" s="43">
        <v>35</v>
      </c>
      <c r="AG21" s="8">
        <v>3</v>
      </c>
      <c r="AH21" s="53"/>
      <c r="AI21" s="53"/>
      <c r="AJ21" s="59"/>
      <c r="AK21" s="15"/>
      <c r="AL21" s="211" t="s">
        <v>25</v>
      </c>
      <c r="AM21" s="184"/>
      <c r="AN21" s="134"/>
      <c r="AO21" s="135"/>
      <c r="AP21" s="170">
        <f t="shared" si="13"/>
        <v>44.4</v>
      </c>
      <c r="AQ21" s="129">
        <v>135</v>
      </c>
      <c r="AR21" s="140">
        <f t="shared" ref="AR21" si="16">(AP21/AQ21)</f>
        <v>0.3288888888888889</v>
      </c>
      <c r="AS21" s="195">
        <f>AVERAGE(E21,L21,S21,Z21,AG21)</f>
        <v>3.8</v>
      </c>
      <c r="AT21" s="194">
        <v>574</v>
      </c>
      <c r="AU21" s="130">
        <f t="shared" ref="AU21" si="17">(AS21/AT21)</f>
        <v>6.620209059233449E-3</v>
      </c>
      <c r="AV21" s="171"/>
      <c r="AW21" s="134"/>
      <c r="AX21" s="135"/>
      <c r="AY21" s="171"/>
      <c r="AZ21" s="134"/>
      <c r="BA21" s="135"/>
      <c r="BB21" s="171"/>
      <c r="BC21" s="134"/>
      <c r="BD21" s="135"/>
    </row>
    <row r="22" spans="1:56" s="5" customFormat="1" x14ac:dyDescent="0.25">
      <c r="A22" s="246" t="s">
        <v>34</v>
      </c>
      <c r="B22" s="255"/>
      <c r="C22" s="58"/>
      <c r="D22" s="43">
        <v>1</v>
      </c>
      <c r="E22" s="53"/>
      <c r="F22" s="53"/>
      <c r="G22" s="53"/>
      <c r="H22" s="18">
        <v>55</v>
      </c>
      <c r="I22" s="15"/>
      <c r="J22" s="58"/>
      <c r="K22" s="43">
        <v>5</v>
      </c>
      <c r="L22" s="53"/>
      <c r="M22" s="53"/>
      <c r="N22" s="53"/>
      <c r="O22" s="18">
        <v>65</v>
      </c>
      <c r="P22" s="15"/>
      <c r="Q22" s="58"/>
      <c r="R22" s="43">
        <v>2</v>
      </c>
      <c r="S22" s="53"/>
      <c r="T22" s="53"/>
      <c r="U22" s="53"/>
      <c r="V22" s="18">
        <v>78</v>
      </c>
      <c r="W22" s="15"/>
      <c r="X22" s="58"/>
      <c r="Y22" s="43">
        <v>1</v>
      </c>
      <c r="Z22" s="53"/>
      <c r="AA22" s="53"/>
      <c r="AB22" s="53"/>
      <c r="AC22" s="18">
        <v>70</v>
      </c>
      <c r="AD22" s="15"/>
      <c r="AE22" s="58"/>
      <c r="AF22" s="43">
        <v>4</v>
      </c>
      <c r="AG22" s="53"/>
      <c r="AH22" s="53"/>
      <c r="AI22" s="53"/>
      <c r="AJ22" s="18">
        <v>89</v>
      </c>
      <c r="AK22" s="15"/>
      <c r="AL22" s="211" t="s">
        <v>34</v>
      </c>
      <c r="AM22" s="184"/>
      <c r="AN22" s="134"/>
      <c r="AO22" s="135"/>
      <c r="AP22" s="176">
        <f t="shared" si="13"/>
        <v>2.6</v>
      </c>
      <c r="AQ22" s="15">
        <v>10</v>
      </c>
      <c r="AR22" s="140">
        <f t="shared" ref="AR22:AR23" si="18">(AP22/AQ22)</f>
        <v>0.26</v>
      </c>
      <c r="AS22" s="196"/>
      <c r="AT22" s="134"/>
      <c r="AU22" s="197"/>
      <c r="AV22" s="171"/>
      <c r="AW22" s="134"/>
      <c r="AX22" s="135"/>
      <c r="AY22" s="171"/>
      <c r="AZ22" s="134"/>
      <c r="BA22" s="135"/>
      <c r="BB22" s="177">
        <f>AVERAGE(H22,O22,V22,AC22,AJ22)</f>
        <v>71.400000000000006</v>
      </c>
      <c r="BC22" s="122">
        <v>277</v>
      </c>
      <c r="BD22" s="130">
        <f t="shared" ref="BD22" si="19">(BB22/BC22)</f>
        <v>0.25776173285198556</v>
      </c>
    </row>
    <row r="23" spans="1:56" s="5" customFormat="1" x14ac:dyDescent="0.25">
      <c r="A23" s="246" t="s">
        <v>21</v>
      </c>
      <c r="B23" s="255"/>
      <c r="C23" s="58"/>
      <c r="D23" s="43">
        <v>22</v>
      </c>
      <c r="E23" s="53"/>
      <c r="F23" s="53"/>
      <c r="G23" s="53"/>
      <c r="H23" s="59"/>
      <c r="I23" s="15"/>
      <c r="J23" s="58"/>
      <c r="K23" s="43">
        <v>18</v>
      </c>
      <c r="L23" s="53"/>
      <c r="M23" s="53"/>
      <c r="N23" s="53"/>
      <c r="O23" s="59"/>
      <c r="P23" s="15"/>
      <c r="Q23" s="58"/>
      <c r="R23" s="43">
        <v>21</v>
      </c>
      <c r="S23" s="53"/>
      <c r="T23" s="53"/>
      <c r="U23" s="53"/>
      <c r="V23" s="59"/>
      <c r="W23" s="15"/>
      <c r="X23" s="58"/>
      <c r="Y23" s="43">
        <v>23</v>
      </c>
      <c r="Z23" s="53"/>
      <c r="AA23" s="53"/>
      <c r="AB23" s="53"/>
      <c r="AC23" s="59"/>
      <c r="AD23" s="15"/>
      <c r="AE23" s="58"/>
      <c r="AF23" s="43">
        <v>27</v>
      </c>
      <c r="AG23" s="53"/>
      <c r="AH23" s="53"/>
      <c r="AI23" s="53"/>
      <c r="AJ23" s="59"/>
      <c r="AK23" s="15"/>
      <c r="AL23" s="211" t="s">
        <v>21</v>
      </c>
      <c r="AM23" s="184"/>
      <c r="AN23" s="134"/>
      <c r="AO23" s="135"/>
      <c r="AP23" s="170">
        <f t="shared" si="13"/>
        <v>22.2</v>
      </c>
      <c r="AQ23" s="129">
        <v>75</v>
      </c>
      <c r="AR23" s="140">
        <f t="shared" si="18"/>
        <v>0.29599999999999999</v>
      </c>
      <c r="AS23" s="196"/>
      <c r="AT23" s="134"/>
      <c r="AU23" s="197"/>
      <c r="AV23" s="171"/>
      <c r="AW23" s="134"/>
      <c r="AX23" s="135"/>
      <c r="AY23" s="171"/>
      <c r="AZ23" s="134"/>
      <c r="BA23" s="135"/>
      <c r="BB23" s="171"/>
      <c r="BC23" s="134"/>
      <c r="BD23" s="135"/>
    </row>
    <row r="24" spans="1:56" x14ac:dyDescent="0.25">
      <c r="A24" s="246" t="s">
        <v>26</v>
      </c>
      <c r="B24" s="255"/>
      <c r="C24" s="58"/>
      <c r="D24" s="43">
        <v>89</v>
      </c>
      <c r="E24" s="8">
        <v>0</v>
      </c>
      <c r="F24" s="53"/>
      <c r="G24" s="53"/>
      <c r="H24" s="59"/>
      <c r="I24" s="15"/>
      <c r="J24" s="58"/>
      <c r="K24" s="43">
        <v>88</v>
      </c>
      <c r="L24" s="8">
        <v>0</v>
      </c>
      <c r="M24" s="53"/>
      <c r="N24" s="53"/>
      <c r="O24" s="59"/>
      <c r="P24" s="15"/>
      <c r="Q24" s="58"/>
      <c r="R24" s="43">
        <v>115</v>
      </c>
      <c r="S24" s="8">
        <v>0</v>
      </c>
      <c r="T24" s="53"/>
      <c r="U24" s="53"/>
      <c r="V24" s="59"/>
      <c r="W24" s="15"/>
      <c r="X24" s="58"/>
      <c r="Y24" s="43">
        <v>29</v>
      </c>
      <c r="Z24" s="8">
        <v>0</v>
      </c>
      <c r="AA24" s="53"/>
      <c r="AB24" s="53"/>
      <c r="AC24" s="59"/>
      <c r="AD24" s="15"/>
      <c r="AE24" s="58"/>
      <c r="AF24" s="43">
        <v>116</v>
      </c>
      <c r="AG24" s="8">
        <v>0</v>
      </c>
      <c r="AH24" s="53"/>
      <c r="AI24" s="53"/>
      <c r="AJ24" s="59"/>
      <c r="AK24" s="15"/>
      <c r="AL24" s="211" t="s">
        <v>26</v>
      </c>
      <c r="AM24" s="184"/>
      <c r="AN24" s="134"/>
      <c r="AO24" s="135"/>
      <c r="AP24" s="170">
        <f t="shared" si="13"/>
        <v>87.4</v>
      </c>
      <c r="AQ24" s="129">
        <v>180</v>
      </c>
      <c r="AR24" s="140">
        <f t="shared" ref="AR24:AR25" si="20">(AP24/AQ24)</f>
        <v>0.48555555555555557</v>
      </c>
      <c r="AS24" s="195">
        <f>AVERAGE(E24,L24,S24,Z24,AG24)</f>
        <v>0</v>
      </c>
      <c r="AT24" s="194">
        <v>72</v>
      </c>
      <c r="AU24" s="130">
        <f t="shared" ref="AU24:AU25" si="21">(AS24/AT24)</f>
        <v>0</v>
      </c>
      <c r="AV24" s="171"/>
      <c r="AW24" s="134"/>
      <c r="AX24" s="135"/>
      <c r="AY24" s="171"/>
      <c r="AZ24" s="134"/>
      <c r="BA24" s="135"/>
      <c r="BB24" s="171"/>
      <c r="BC24" s="134"/>
      <c r="BD24" s="135"/>
    </row>
    <row r="25" spans="1:56" x14ac:dyDescent="0.25">
      <c r="A25" s="246" t="s">
        <v>27</v>
      </c>
      <c r="B25" s="255"/>
      <c r="C25" s="58"/>
      <c r="D25" s="43">
        <v>50</v>
      </c>
      <c r="E25" s="8">
        <v>44</v>
      </c>
      <c r="F25" s="53"/>
      <c r="G25" s="53"/>
      <c r="H25" s="59"/>
      <c r="I25" s="15"/>
      <c r="J25" s="58"/>
      <c r="K25" s="43">
        <v>42</v>
      </c>
      <c r="L25" s="8">
        <v>4</v>
      </c>
      <c r="M25" s="53"/>
      <c r="N25" s="53"/>
      <c r="O25" s="59"/>
      <c r="P25" s="15"/>
      <c r="Q25" s="58"/>
      <c r="R25" s="43">
        <v>56</v>
      </c>
      <c r="S25" s="8">
        <v>35</v>
      </c>
      <c r="T25" s="53"/>
      <c r="U25" s="53"/>
      <c r="V25" s="59"/>
      <c r="W25" s="15"/>
      <c r="X25" s="58"/>
      <c r="Y25" s="43">
        <v>36</v>
      </c>
      <c r="Z25" s="8">
        <v>62</v>
      </c>
      <c r="AA25" s="53"/>
      <c r="AB25" s="53"/>
      <c r="AC25" s="59"/>
      <c r="AD25" s="15"/>
      <c r="AE25" s="58"/>
      <c r="AF25" s="43">
        <v>48</v>
      </c>
      <c r="AG25" s="8">
        <v>95</v>
      </c>
      <c r="AH25" s="53"/>
      <c r="AI25" s="53"/>
      <c r="AJ25" s="59"/>
      <c r="AK25" s="15"/>
      <c r="AL25" s="211" t="s">
        <v>27</v>
      </c>
      <c r="AM25" s="184"/>
      <c r="AN25" s="134"/>
      <c r="AO25" s="135"/>
      <c r="AP25" s="170">
        <f t="shared" si="13"/>
        <v>46.4</v>
      </c>
      <c r="AQ25" s="129">
        <v>90</v>
      </c>
      <c r="AR25" s="140">
        <f t="shared" si="20"/>
        <v>0.51555555555555554</v>
      </c>
      <c r="AS25" s="195">
        <f>AVERAGE(E25,L25,S25,Z25,AG25)</f>
        <v>48</v>
      </c>
      <c r="AT25" s="15">
        <v>347</v>
      </c>
      <c r="AU25" s="130">
        <f t="shared" si="21"/>
        <v>0.13832853025936601</v>
      </c>
      <c r="AV25" s="171"/>
      <c r="AW25" s="134"/>
      <c r="AX25" s="135"/>
      <c r="AY25" s="171"/>
      <c r="AZ25" s="134"/>
      <c r="BA25" s="135"/>
      <c r="BB25" s="171"/>
      <c r="BC25" s="134"/>
      <c r="BD25" s="135"/>
    </row>
    <row r="26" spans="1:56" s="5" customFormat="1" x14ac:dyDescent="0.25">
      <c r="A26" s="246" t="s">
        <v>33</v>
      </c>
      <c r="B26" s="255"/>
      <c r="C26" s="60"/>
      <c r="D26" s="54"/>
      <c r="E26" s="54"/>
      <c r="F26" s="54"/>
      <c r="G26" s="55"/>
      <c r="H26" s="18">
        <v>23</v>
      </c>
      <c r="I26" s="15"/>
      <c r="J26" s="60"/>
      <c r="K26" s="54"/>
      <c r="L26" s="54"/>
      <c r="M26" s="54"/>
      <c r="N26" s="55"/>
      <c r="O26" s="18">
        <v>33</v>
      </c>
      <c r="P26" s="15"/>
      <c r="Q26" s="60"/>
      <c r="R26" s="54"/>
      <c r="S26" s="54"/>
      <c r="T26" s="54"/>
      <c r="U26" s="55"/>
      <c r="V26" s="18">
        <v>27</v>
      </c>
      <c r="W26" s="15"/>
      <c r="X26" s="60"/>
      <c r="Y26" s="54"/>
      <c r="Z26" s="54"/>
      <c r="AA26" s="54"/>
      <c r="AB26" s="55"/>
      <c r="AC26" s="18">
        <v>16</v>
      </c>
      <c r="AD26" s="15"/>
      <c r="AE26" s="60"/>
      <c r="AF26" s="54"/>
      <c r="AG26" s="54"/>
      <c r="AH26" s="54"/>
      <c r="AI26" s="55"/>
      <c r="AJ26" s="18">
        <v>35</v>
      </c>
      <c r="AK26" s="15"/>
      <c r="AL26" s="211" t="s">
        <v>33</v>
      </c>
      <c r="AM26" s="184"/>
      <c r="AN26" s="134"/>
      <c r="AO26" s="135"/>
      <c r="AP26" s="171"/>
      <c r="AQ26" s="134"/>
      <c r="AR26" s="135"/>
      <c r="AS26" s="196"/>
      <c r="AT26" s="134"/>
      <c r="AU26" s="197"/>
      <c r="AV26" s="171"/>
      <c r="AW26" s="134"/>
      <c r="AX26" s="135"/>
      <c r="AY26" s="171"/>
      <c r="AZ26" s="134"/>
      <c r="BA26" s="135"/>
      <c r="BB26" s="177">
        <f>AVERAGE(H26,O26,V26,AC26,AJ26)</f>
        <v>26.8</v>
      </c>
      <c r="BC26" s="122">
        <v>61</v>
      </c>
      <c r="BD26" s="130">
        <f t="shared" ref="BD26" si="22">(BB26/BC26)</f>
        <v>0.439344262295082</v>
      </c>
    </row>
    <row r="27" spans="1:56" s="5" customFormat="1" x14ac:dyDescent="0.25">
      <c r="A27" s="246" t="s">
        <v>20</v>
      </c>
      <c r="B27" s="255"/>
      <c r="C27" s="7">
        <v>52</v>
      </c>
      <c r="D27" s="43">
        <v>97</v>
      </c>
      <c r="E27" s="53"/>
      <c r="F27" s="53"/>
      <c r="G27" s="53"/>
      <c r="H27" s="59"/>
      <c r="I27" s="26"/>
      <c r="J27" s="7">
        <v>53</v>
      </c>
      <c r="K27" s="43">
        <v>83</v>
      </c>
      <c r="L27" s="53"/>
      <c r="M27" s="53"/>
      <c r="N27" s="53"/>
      <c r="O27" s="59"/>
      <c r="P27" s="26"/>
      <c r="Q27" s="7">
        <v>55</v>
      </c>
      <c r="R27" s="43">
        <v>86</v>
      </c>
      <c r="S27" s="53"/>
      <c r="T27" s="53"/>
      <c r="U27" s="53"/>
      <c r="V27" s="59"/>
      <c r="W27" s="26"/>
      <c r="X27" s="7">
        <v>56</v>
      </c>
      <c r="Y27" s="43">
        <v>99</v>
      </c>
      <c r="Z27" s="53"/>
      <c r="AA27" s="53"/>
      <c r="AB27" s="53"/>
      <c r="AC27" s="59"/>
      <c r="AD27" s="26"/>
      <c r="AE27" s="7">
        <v>63</v>
      </c>
      <c r="AF27" s="43">
        <v>104</v>
      </c>
      <c r="AG27" s="53"/>
      <c r="AH27" s="53"/>
      <c r="AI27" s="53"/>
      <c r="AJ27" s="59"/>
      <c r="AK27" s="15"/>
      <c r="AL27" s="211" t="s">
        <v>20</v>
      </c>
      <c r="AM27" s="187">
        <f>AVERAGE(C27,J27,Q27,X27,AE27)</f>
        <v>55.8</v>
      </c>
      <c r="AN27" s="129">
        <v>76</v>
      </c>
      <c r="AO27" s="140">
        <f t="shared" ref="AO27" si="23">(AM27/AN27)</f>
        <v>0.73421052631578942</v>
      </c>
      <c r="AP27" s="170">
        <f>AVERAGE(D27,K27,R27,Y27,AF27)</f>
        <v>93.8</v>
      </c>
      <c r="AQ27" s="129">
        <v>212</v>
      </c>
      <c r="AR27" s="140">
        <f t="shared" ref="AR27" si="24">(AP27/AQ27)</f>
        <v>0.44245283018867926</v>
      </c>
      <c r="AS27" s="196"/>
      <c r="AT27" s="134"/>
      <c r="AU27" s="197"/>
      <c r="AV27" s="171"/>
      <c r="AW27" s="134"/>
      <c r="AX27" s="135"/>
      <c r="AY27" s="171"/>
      <c r="AZ27" s="134"/>
      <c r="BA27" s="135"/>
      <c r="BB27" s="171"/>
      <c r="BC27" s="134"/>
      <c r="BD27" s="135"/>
    </row>
    <row r="28" spans="1:56" x14ac:dyDescent="0.25">
      <c r="A28" s="246" t="s">
        <v>28</v>
      </c>
      <c r="B28" s="255"/>
      <c r="C28" s="58"/>
      <c r="D28" s="43">
        <v>82</v>
      </c>
      <c r="E28" s="8">
        <v>40</v>
      </c>
      <c r="F28" s="53"/>
      <c r="G28" s="53"/>
      <c r="H28" s="59"/>
      <c r="I28" s="15"/>
      <c r="J28" s="58"/>
      <c r="K28" s="43">
        <v>83</v>
      </c>
      <c r="L28" s="8">
        <v>2</v>
      </c>
      <c r="M28" s="53"/>
      <c r="N28" s="53"/>
      <c r="O28" s="59"/>
      <c r="P28" s="15"/>
      <c r="Q28" s="58"/>
      <c r="R28" s="43">
        <v>89</v>
      </c>
      <c r="S28" s="8">
        <v>4</v>
      </c>
      <c r="T28" s="53"/>
      <c r="U28" s="53"/>
      <c r="V28" s="59"/>
      <c r="W28" s="15"/>
      <c r="X28" s="58"/>
      <c r="Y28" s="43">
        <v>71</v>
      </c>
      <c r="Z28" s="8">
        <v>19</v>
      </c>
      <c r="AA28" s="53"/>
      <c r="AB28" s="53"/>
      <c r="AC28" s="59"/>
      <c r="AD28" s="15"/>
      <c r="AE28" s="58"/>
      <c r="AF28" s="43">
        <v>109</v>
      </c>
      <c r="AG28" s="8">
        <v>133</v>
      </c>
      <c r="AH28" s="53"/>
      <c r="AI28" s="53"/>
      <c r="AJ28" s="59"/>
      <c r="AK28" s="15"/>
      <c r="AL28" s="211" t="s">
        <v>28</v>
      </c>
      <c r="AM28" s="184"/>
      <c r="AN28" s="134"/>
      <c r="AO28" s="135"/>
      <c r="AP28" s="170">
        <f>AVERAGE(D28,K28,R28,Y28,AF28)</f>
        <v>86.8</v>
      </c>
      <c r="AQ28" s="129">
        <v>160</v>
      </c>
      <c r="AR28" s="140">
        <f t="shared" ref="AR28" si="25">(AP28/AQ28)</f>
        <v>0.54249999999999998</v>
      </c>
      <c r="AS28" s="170">
        <f>AVERAGE(E28,L28,S28,Z28,AG28)</f>
        <v>39.6</v>
      </c>
      <c r="AT28" s="129">
        <v>779</v>
      </c>
      <c r="AU28" s="140">
        <f t="shared" ref="AU28" si="26">(AS28/AT28)</f>
        <v>5.0834403080872913E-2</v>
      </c>
      <c r="AV28" s="171"/>
      <c r="AW28" s="134"/>
      <c r="AX28" s="135"/>
      <c r="AY28" s="171"/>
      <c r="AZ28" s="134"/>
      <c r="BA28" s="135"/>
      <c r="BB28" s="171"/>
      <c r="BC28" s="134"/>
      <c r="BD28" s="135"/>
    </row>
    <row r="29" spans="1:56" x14ac:dyDescent="0.25">
      <c r="A29" s="246" t="s">
        <v>13</v>
      </c>
      <c r="B29" s="255"/>
      <c r="C29" s="7">
        <v>85</v>
      </c>
      <c r="D29" s="43">
        <v>112</v>
      </c>
      <c r="E29" s="53"/>
      <c r="F29" s="53"/>
      <c r="G29" s="53"/>
      <c r="H29" s="59"/>
      <c r="I29" s="26"/>
      <c r="J29" s="7">
        <v>88</v>
      </c>
      <c r="K29" s="43">
        <v>117</v>
      </c>
      <c r="L29" s="53"/>
      <c r="M29" s="53"/>
      <c r="N29" s="53"/>
      <c r="O29" s="59"/>
      <c r="P29" s="26"/>
      <c r="Q29" s="7">
        <v>79</v>
      </c>
      <c r="R29" s="43">
        <v>110</v>
      </c>
      <c r="S29" s="53"/>
      <c r="T29" s="53"/>
      <c r="U29" s="53"/>
      <c r="V29" s="59"/>
      <c r="W29" s="26"/>
      <c r="X29" s="7">
        <v>72</v>
      </c>
      <c r="Y29" s="43">
        <v>63</v>
      </c>
      <c r="Z29" s="53"/>
      <c r="AA29" s="53"/>
      <c r="AB29" s="53"/>
      <c r="AC29" s="59"/>
      <c r="AD29" s="26"/>
      <c r="AE29" s="7">
        <v>82</v>
      </c>
      <c r="AF29" s="43">
        <v>216</v>
      </c>
      <c r="AG29" s="53"/>
      <c r="AH29" s="53"/>
      <c r="AI29" s="53"/>
      <c r="AJ29" s="59"/>
      <c r="AK29" s="15"/>
      <c r="AL29" s="211" t="s">
        <v>13</v>
      </c>
      <c r="AM29" s="187">
        <f>AVERAGE(C29,J29,Q29,X29,AE29)</f>
        <v>81.2</v>
      </c>
      <c r="AN29" s="129">
        <v>99</v>
      </c>
      <c r="AO29" s="140">
        <f t="shared" ref="AO29" si="27">(AM29/AN29)</f>
        <v>0.82020202020202027</v>
      </c>
      <c r="AP29" s="170">
        <f>AVERAGE(D29,K29,R29,Y29,AF29)</f>
        <v>123.6</v>
      </c>
      <c r="AQ29" s="129">
        <v>508</v>
      </c>
      <c r="AR29" s="140">
        <f t="shared" ref="AR29:AR30" si="28">(AP29/AQ29)</f>
        <v>0.24330708661417322</v>
      </c>
      <c r="AS29" s="196"/>
      <c r="AT29" s="134"/>
      <c r="AU29" s="197"/>
      <c r="AV29" s="171"/>
      <c r="AW29" s="134"/>
      <c r="AX29" s="135"/>
      <c r="AY29" s="171"/>
      <c r="AZ29" s="134"/>
      <c r="BA29" s="135"/>
      <c r="BB29" s="171"/>
      <c r="BC29" s="134"/>
      <c r="BD29" s="135"/>
    </row>
    <row r="30" spans="1:56" s="5" customFormat="1" x14ac:dyDescent="0.25">
      <c r="A30" s="246" t="s">
        <v>29</v>
      </c>
      <c r="B30" s="255"/>
      <c r="C30" s="58"/>
      <c r="D30" s="43">
        <v>4</v>
      </c>
      <c r="E30" s="8">
        <v>1</v>
      </c>
      <c r="F30" s="53"/>
      <c r="G30" s="53"/>
      <c r="H30" s="59"/>
      <c r="I30" s="15"/>
      <c r="J30" s="58"/>
      <c r="K30" s="43">
        <v>2</v>
      </c>
      <c r="L30" s="8">
        <v>0</v>
      </c>
      <c r="M30" s="53"/>
      <c r="N30" s="53"/>
      <c r="O30" s="59"/>
      <c r="P30" s="15"/>
      <c r="Q30" s="58"/>
      <c r="R30" s="43">
        <v>6</v>
      </c>
      <c r="S30" s="8">
        <v>0</v>
      </c>
      <c r="T30" s="53"/>
      <c r="U30" s="53"/>
      <c r="V30" s="59"/>
      <c r="W30" s="15"/>
      <c r="X30" s="58"/>
      <c r="Y30" s="43">
        <v>10</v>
      </c>
      <c r="Z30" s="8">
        <v>0</v>
      </c>
      <c r="AA30" s="53"/>
      <c r="AB30" s="53"/>
      <c r="AC30" s="59"/>
      <c r="AD30" s="15"/>
      <c r="AE30" s="58"/>
      <c r="AF30" s="43">
        <v>7</v>
      </c>
      <c r="AG30" s="8">
        <v>15</v>
      </c>
      <c r="AH30" s="53"/>
      <c r="AI30" s="53"/>
      <c r="AJ30" s="59"/>
      <c r="AK30" s="15"/>
      <c r="AL30" s="211" t="s">
        <v>29</v>
      </c>
      <c r="AM30" s="184"/>
      <c r="AN30" s="134"/>
      <c r="AO30" s="135"/>
      <c r="AP30" s="177">
        <f>AVERAGE(D30,K30,R30,Y30,AF30)</f>
        <v>5.8</v>
      </c>
      <c r="AQ30" s="146">
        <v>26</v>
      </c>
      <c r="AR30" s="130">
        <f t="shared" si="28"/>
        <v>0.22307692307692306</v>
      </c>
      <c r="AS30" s="195">
        <f>AVERAGE(E30,L30,S30,Z30,AG30)</f>
        <v>3.2</v>
      </c>
      <c r="AT30" s="194">
        <v>182</v>
      </c>
      <c r="AU30" s="130">
        <f t="shared" ref="AU30:AU31" si="29">(AS30/AT30)</f>
        <v>1.7582417582417582E-2</v>
      </c>
      <c r="AV30" s="171"/>
      <c r="AW30" s="134"/>
      <c r="AX30" s="135"/>
      <c r="AY30" s="171"/>
      <c r="AZ30" s="134"/>
      <c r="BA30" s="135"/>
      <c r="BB30" s="171"/>
      <c r="BC30" s="134"/>
      <c r="BD30" s="135"/>
    </row>
    <row r="31" spans="1:56" s="5" customFormat="1" ht="15.75" thickBot="1" x14ac:dyDescent="0.3">
      <c r="A31" s="267" t="s">
        <v>10</v>
      </c>
      <c r="B31" s="268"/>
      <c r="C31" s="77"/>
      <c r="D31" s="74"/>
      <c r="E31" s="19">
        <v>0</v>
      </c>
      <c r="F31" s="66"/>
      <c r="G31" s="66"/>
      <c r="H31" s="63"/>
      <c r="I31" s="15"/>
      <c r="J31" s="77"/>
      <c r="K31" s="74"/>
      <c r="L31" s="19">
        <v>1</v>
      </c>
      <c r="M31" s="66"/>
      <c r="N31" s="66"/>
      <c r="O31" s="63"/>
      <c r="P31" s="15"/>
      <c r="Q31" s="77"/>
      <c r="R31" s="74"/>
      <c r="S31" s="19">
        <v>0</v>
      </c>
      <c r="T31" s="66"/>
      <c r="U31" s="66"/>
      <c r="V31" s="63"/>
      <c r="W31" s="15"/>
      <c r="X31" s="77"/>
      <c r="Y31" s="74"/>
      <c r="Z31" s="19">
        <v>0</v>
      </c>
      <c r="AA31" s="66"/>
      <c r="AB31" s="66"/>
      <c r="AC31" s="63"/>
      <c r="AD31" s="15"/>
      <c r="AE31" s="77"/>
      <c r="AF31" s="74"/>
      <c r="AG31" s="19">
        <v>1</v>
      </c>
      <c r="AH31" s="66"/>
      <c r="AI31" s="66"/>
      <c r="AJ31" s="63"/>
      <c r="AK31" s="15"/>
      <c r="AL31" s="212" t="s">
        <v>10</v>
      </c>
      <c r="AM31" s="185"/>
      <c r="AN31" s="136"/>
      <c r="AO31" s="137"/>
      <c r="AP31" s="178"/>
      <c r="AQ31" s="136"/>
      <c r="AR31" s="137"/>
      <c r="AS31" s="198">
        <f>AVERAGE(E31,L31,S31,Z31,AG31)</f>
        <v>0.4</v>
      </c>
      <c r="AT31" s="199">
        <v>191</v>
      </c>
      <c r="AU31" s="132">
        <f t="shared" si="29"/>
        <v>2.0942408376963353E-3</v>
      </c>
      <c r="AV31" s="178"/>
      <c r="AW31" s="136"/>
      <c r="AX31" s="137"/>
      <c r="AY31" s="178"/>
      <c r="AZ31" s="136"/>
      <c r="BA31" s="137"/>
      <c r="BB31" s="178"/>
      <c r="BC31" s="136"/>
      <c r="BD31" s="137"/>
    </row>
    <row r="32" spans="1:56" x14ac:dyDescent="0.25">
      <c r="A32" s="20"/>
      <c r="B32" s="20"/>
      <c r="C32" s="35">
        <f>SUM(C18:C31)</f>
        <v>137</v>
      </c>
      <c r="D32" s="35">
        <f>SUM(D18:D31)</f>
        <v>556</v>
      </c>
      <c r="E32" s="35">
        <f>SUM(E18:E31)</f>
        <v>88</v>
      </c>
      <c r="F32" s="35">
        <f>SUM(F18:F31)</f>
        <v>25</v>
      </c>
      <c r="G32" s="35"/>
      <c r="H32" s="35">
        <f>SUM(H18:H31)</f>
        <v>91</v>
      </c>
      <c r="I32" s="37"/>
      <c r="J32" s="35">
        <f>SUM(J18:J31)</f>
        <v>141</v>
      </c>
      <c r="K32" s="35">
        <f>SUM(K18:K31)</f>
        <v>484</v>
      </c>
      <c r="L32" s="35">
        <f>SUM(L18:L31)</f>
        <v>23</v>
      </c>
      <c r="M32" s="35">
        <f>SUM(M18:M31)</f>
        <v>23</v>
      </c>
      <c r="N32" s="35"/>
      <c r="O32" s="35">
        <f>SUM(O18:O31)</f>
        <v>110</v>
      </c>
      <c r="P32" s="37"/>
      <c r="Q32" s="35">
        <f>SUM(Q18:Q31)</f>
        <v>134</v>
      </c>
      <c r="R32" s="35">
        <f>SUM(R18:R31)</f>
        <v>571</v>
      </c>
      <c r="S32" s="35">
        <f>SUM(S18:S31)</f>
        <v>39</v>
      </c>
      <c r="T32" s="35">
        <f>SUM(T18:T31)</f>
        <v>13</v>
      </c>
      <c r="U32" s="35"/>
      <c r="V32" s="35">
        <f>SUM(V18:V31)</f>
        <v>121</v>
      </c>
      <c r="W32" s="37"/>
      <c r="X32" s="35">
        <f>SUM(X18:X31)</f>
        <v>128</v>
      </c>
      <c r="Y32" s="35">
        <f>SUM(Y18:Y31)</f>
        <v>367</v>
      </c>
      <c r="Z32" s="35">
        <f>SUM(Z18:Z31)</f>
        <v>83</v>
      </c>
      <c r="AA32" s="35">
        <f>SUM(AA18:AA31)</f>
        <v>22</v>
      </c>
      <c r="AB32" s="35"/>
      <c r="AC32" s="35">
        <f>SUM(AC18:AC31)</f>
        <v>88</v>
      </c>
      <c r="AD32" s="37"/>
      <c r="AE32" s="35">
        <f>SUM(AE18:AE31)</f>
        <v>145</v>
      </c>
      <c r="AF32" s="35">
        <f>SUM(AF18:AF31)</f>
        <v>703</v>
      </c>
      <c r="AG32" s="35">
        <f>SUM(AG18:AG31)</f>
        <v>274</v>
      </c>
      <c r="AH32" s="35">
        <f>SUM(AH18:AH31)</f>
        <v>35</v>
      </c>
      <c r="AI32" s="35"/>
      <c r="AJ32" s="35">
        <f>SUM(AJ18:AJ31)</f>
        <v>140</v>
      </c>
      <c r="AK32" s="128"/>
      <c r="AL32" s="37"/>
      <c r="AM32" s="173"/>
      <c r="AP32" s="173"/>
      <c r="AS32" s="200"/>
      <c r="AV32" s="173"/>
      <c r="AY32" s="173"/>
      <c r="BB32" s="173"/>
    </row>
    <row r="33" spans="1:56" s="5" customFormat="1" ht="15.75" thickBot="1" x14ac:dyDescent="0.3">
      <c r="A33" s="248" t="s">
        <v>53</v>
      </c>
      <c r="B33" s="248"/>
      <c r="C33" s="14"/>
      <c r="D33" s="14"/>
      <c r="E33" s="15"/>
      <c r="F33" s="15"/>
      <c r="G33" s="15"/>
      <c r="H33" s="15"/>
      <c r="I33" s="15"/>
      <c r="J33" s="14"/>
      <c r="K33" s="14"/>
      <c r="L33" s="15"/>
      <c r="M33" s="15"/>
      <c r="N33" s="15"/>
      <c r="O33" s="15"/>
      <c r="P33" s="15"/>
      <c r="Q33" s="14"/>
      <c r="R33" s="14"/>
      <c r="S33" s="15"/>
      <c r="T33" s="15"/>
      <c r="U33" s="15"/>
      <c r="V33" s="15"/>
      <c r="W33" s="15"/>
      <c r="X33" s="14"/>
      <c r="Y33" s="14"/>
      <c r="Z33" s="15"/>
      <c r="AA33" s="15"/>
      <c r="AB33" s="15"/>
      <c r="AC33" s="15"/>
      <c r="AD33" s="15"/>
      <c r="AE33" s="14"/>
      <c r="AF33" s="14"/>
      <c r="AG33" s="15"/>
      <c r="AH33" s="15"/>
      <c r="AI33" s="15"/>
      <c r="AJ33" s="15"/>
      <c r="AK33" s="15"/>
      <c r="AL33" s="15"/>
      <c r="AM33" s="188"/>
      <c r="AN33" s="148"/>
      <c r="AO33" s="148"/>
      <c r="AP33" s="179"/>
      <c r="AQ33" s="149"/>
      <c r="AR33" s="149"/>
      <c r="AS33" s="192"/>
      <c r="AT33" s="31"/>
      <c r="AU33" s="123"/>
      <c r="AV33" s="193"/>
      <c r="AY33" s="173"/>
      <c r="BB33" s="173"/>
    </row>
    <row r="34" spans="1:56" s="5" customFormat="1" x14ac:dyDescent="0.25">
      <c r="A34" s="256" t="s">
        <v>70</v>
      </c>
      <c r="B34" s="257"/>
      <c r="C34" s="75"/>
      <c r="D34" s="72"/>
      <c r="E34" s="68"/>
      <c r="F34" s="68"/>
      <c r="G34" s="32">
        <v>0</v>
      </c>
      <c r="H34" s="69"/>
      <c r="I34" s="15"/>
      <c r="J34" s="75"/>
      <c r="K34" s="72"/>
      <c r="L34" s="68"/>
      <c r="M34" s="68"/>
      <c r="N34" s="32">
        <v>0</v>
      </c>
      <c r="O34" s="69"/>
      <c r="P34" s="15"/>
      <c r="Q34" s="75"/>
      <c r="R34" s="72"/>
      <c r="S34" s="68"/>
      <c r="T34" s="68"/>
      <c r="U34" s="32">
        <v>2</v>
      </c>
      <c r="V34" s="69"/>
      <c r="W34" s="15"/>
      <c r="X34" s="75"/>
      <c r="Y34" s="72"/>
      <c r="Z34" s="68"/>
      <c r="AA34" s="68"/>
      <c r="AB34" s="32">
        <v>3</v>
      </c>
      <c r="AC34" s="69"/>
      <c r="AD34" s="15"/>
      <c r="AE34" s="75"/>
      <c r="AF34" s="72"/>
      <c r="AG34" s="68"/>
      <c r="AH34" s="68"/>
      <c r="AI34" s="32">
        <v>17</v>
      </c>
      <c r="AJ34" s="69"/>
      <c r="AK34" s="15"/>
      <c r="AL34" s="167" t="s">
        <v>70</v>
      </c>
      <c r="AM34" s="186"/>
      <c r="AN34" s="151"/>
      <c r="AO34" s="152"/>
      <c r="AP34" s="180"/>
      <c r="AQ34" s="151"/>
      <c r="AR34" s="152"/>
      <c r="AS34" s="203"/>
      <c r="AT34" s="151"/>
      <c r="AU34" s="204"/>
      <c r="AV34" s="180"/>
      <c r="AW34" s="151"/>
      <c r="AX34" s="152"/>
      <c r="AY34" s="191">
        <f t="shared" ref="AY34:AY41" si="30">AVERAGE(G34,N34,U34,AB34,AI34)</f>
        <v>4.4000000000000004</v>
      </c>
      <c r="AZ34" s="155">
        <v>161</v>
      </c>
      <c r="BA34" s="156">
        <f t="shared" ref="BA34:BA41" si="31">(AY34/AZ34)</f>
        <v>2.7329192546583853E-2</v>
      </c>
      <c r="BB34" s="180"/>
      <c r="BC34" s="151"/>
      <c r="BD34" s="152"/>
    </row>
    <row r="35" spans="1:56" s="5" customFormat="1" x14ac:dyDescent="0.25">
      <c r="A35" s="258" t="s">
        <v>71</v>
      </c>
      <c r="B35" s="259"/>
      <c r="C35" s="73"/>
      <c r="D35" s="43">
        <v>1</v>
      </c>
      <c r="E35" s="15">
        <v>0</v>
      </c>
      <c r="F35" s="53"/>
      <c r="G35" s="8">
        <v>21</v>
      </c>
      <c r="H35" s="59"/>
      <c r="I35" s="15"/>
      <c r="J35" s="73"/>
      <c r="K35" s="43">
        <v>0</v>
      </c>
      <c r="L35" s="15">
        <v>1</v>
      </c>
      <c r="M35" s="53"/>
      <c r="N35" s="8">
        <v>0</v>
      </c>
      <c r="O35" s="59"/>
      <c r="P35" s="15"/>
      <c r="Q35" s="73"/>
      <c r="R35" s="43">
        <v>0</v>
      </c>
      <c r="S35" s="15">
        <v>0</v>
      </c>
      <c r="T35" s="53"/>
      <c r="U35" s="8">
        <v>17</v>
      </c>
      <c r="V35" s="59"/>
      <c r="W35" s="15"/>
      <c r="X35" s="73"/>
      <c r="Y35" s="43">
        <v>0</v>
      </c>
      <c r="Z35" s="15">
        <v>0</v>
      </c>
      <c r="AA35" s="53"/>
      <c r="AB35" s="8">
        <v>9</v>
      </c>
      <c r="AC35" s="59"/>
      <c r="AD35" s="15"/>
      <c r="AE35" s="73"/>
      <c r="AF35" s="43">
        <v>0</v>
      </c>
      <c r="AG35" s="15">
        <v>6</v>
      </c>
      <c r="AH35" s="53"/>
      <c r="AI35" s="8">
        <v>13</v>
      </c>
      <c r="AJ35" s="59"/>
      <c r="AK35" s="15"/>
      <c r="AL35" s="164" t="s">
        <v>71</v>
      </c>
      <c r="AM35" s="184"/>
      <c r="AN35" s="134"/>
      <c r="AO35" s="135"/>
      <c r="AP35" s="177">
        <f>AVERAGE(D35,K35,R35,Y35,AF35)</f>
        <v>0.2</v>
      </c>
      <c r="AQ35" s="122">
        <v>32</v>
      </c>
      <c r="AR35" s="130">
        <f t="shared" ref="AR35:AR37" si="32">(AP35/AQ35)</f>
        <v>6.2500000000000003E-3</v>
      </c>
      <c r="AS35" s="195">
        <f>AVERAGE(E35,L35,S35,Z35,AG35)</f>
        <v>1.4</v>
      </c>
      <c r="AT35" s="194">
        <v>23</v>
      </c>
      <c r="AU35" s="130">
        <f t="shared" ref="AU35:AU36" si="33">(AS35/AT35)</f>
        <v>6.08695652173913E-2</v>
      </c>
      <c r="AV35" s="171"/>
      <c r="AW35" s="134"/>
      <c r="AX35" s="135"/>
      <c r="AY35" s="177">
        <f t="shared" si="30"/>
        <v>12</v>
      </c>
      <c r="AZ35" s="122">
        <v>199</v>
      </c>
      <c r="BA35" s="130">
        <f t="shared" si="31"/>
        <v>6.030150753768844E-2</v>
      </c>
      <c r="BB35" s="171"/>
      <c r="BC35" s="134"/>
      <c r="BD35" s="135"/>
    </row>
    <row r="36" spans="1:56" s="5" customFormat="1" x14ac:dyDescent="0.25">
      <c r="A36" s="290" t="s">
        <v>98</v>
      </c>
      <c r="B36" s="291"/>
      <c r="C36" s="73"/>
      <c r="D36" s="53"/>
      <c r="E36" s="15">
        <v>0</v>
      </c>
      <c r="F36" s="53"/>
      <c r="G36" s="8">
        <v>49</v>
      </c>
      <c r="H36" s="59"/>
      <c r="I36" s="15"/>
      <c r="J36" s="73"/>
      <c r="K36" s="53"/>
      <c r="L36" s="43">
        <v>0</v>
      </c>
      <c r="M36" s="53"/>
      <c r="N36" s="8">
        <v>43</v>
      </c>
      <c r="O36" s="59"/>
      <c r="P36" s="15"/>
      <c r="Q36" s="73"/>
      <c r="R36" s="53"/>
      <c r="S36" s="43">
        <v>0</v>
      </c>
      <c r="T36" s="53"/>
      <c r="U36" s="8">
        <v>37</v>
      </c>
      <c r="V36" s="59"/>
      <c r="W36" s="15"/>
      <c r="X36" s="73"/>
      <c r="Y36" s="70"/>
      <c r="Z36" s="43">
        <v>0</v>
      </c>
      <c r="AA36" s="53"/>
      <c r="AB36" s="8">
        <v>39</v>
      </c>
      <c r="AC36" s="59"/>
      <c r="AD36" s="15"/>
      <c r="AE36" s="73"/>
      <c r="AF36" s="70"/>
      <c r="AG36" s="15">
        <v>1</v>
      </c>
      <c r="AH36" s="53"/>
      <c r="AI36" s="8">
        <v>50</v>
      </c>
      <c r="AJ36" s="59"/>
      <c r="AK36" s="15"/>
      <c r="AL36" s="164" t="s">
        <v>98</v>
      </c>
      <c r="AM36" s="184"/>
      <c r="AN36" s="134"/>
      <c r="AO36" s="135"/>
      <c r="AP36" s="184"/>
      <c r="AQ36" s="134"/>
      <c r="AR36" s="135"/>
      <c r="AS36" s="170">
        <f>AVERAGE(E36,L36,S36,Z36,AG36)</f>
        <v>0.2</v>
      </c>
      <c r="AT36" s="129">
        <v>57</v>
      </c>
      <c r="AU36" s="140">
        <f t="shared" si="33"/>
        <v>3.5087719298245615E-3</v>
      </c>
      <c r="AV36" s="171"/>
      <c r="AW36" s="134"/>
      <c r="AX36" s="135"/>
      <c r="AY36" s="177">
        <f>AVERAGE(G36,N36,U36,AB36,AI36)</f>
        <v>43.6</v>
      </c>
      <c r="AZ36" s="122">
        <v>147</v>
      </c>
      <c r="BA36" s="130">
        <f t="shared" si="31"/>
        <v>0.2965986394557823</v>
      </c>
      <c r="BB36" s="171"/>
      <c r="BC36" s="134"/>
      <c r="BD36" s="135"/>
    </row>
    <row r="37" spans="1:56" s="5" customFormat="1" x14ac:dyDescent="0.25">
      <c r="A37" s="258" t="s">
        <v>65</v>
      </c>
      <c r="B37" s="259"/>
      <c r="C37" s="76"/>
      <c r="D37" s="43">
        <v>23</v>
      </c>
      <c r="E37" s="53"/>
      <c r="F37" s="53"/>
      <c r="G37" s="8">
        <v>21</v>
      </c>
      <c r="H37" s="59"/>
      <c r="I37" s="15"/>
      <c r="J37" s="76"/>
      <c r="K37" s="43">
        <v>2</v>
      </c>
      <c r="L37" s="53"/>
      <c r="M37" s="53"/>
      <c r="N37" s="8">
        <v>3</v>
      </c>
      <c r="O37" s="59"/>
      <c r="P37" s="15"/>
      <c r="Q37" s="76"/>
      <c r="R37" s="43">
        <v>22</v>
      </c>
      <c r="S37" s="53"/>
      <c r="T37" s="53"/>
      <c r="U37" s="8">
        <v>19</v>
      </c>
      <c r="V37" s="59"/>
      <c r="W37" s="15"/>
      <c r="X37" s="76"/>
      <c r="Y37" s="43">
        <v>18</v>
      </c>
      <c r="Z37" s="53"/>
      <c r="AA37" s="53"/>
      <c r="AB37" s="8">
        <v>15</v>
      </c>
      <c r="AC37" s="59"/>
      <c r="AD37" s="15"/>
      <c r="AE37" s="76"/>
      <c r="AF37" s="43">
        <v>29</v>
      </c>
      <c r="AG37" s="53"/>
      <c r="AH37" s="53"/>
      <c r="AI37" s="8">
        <v>9</v>
      </c>
      <c r="AJ37" s="59"/>
      <c r="AK37" s="15"/>
      <c r="AL37" s="164" t="s">
        <v>65</v>
      </c>
      <c r="AM37" s="184"/>
      <c r="AN37" s="134"/>
      <c r="AO37" s="135"/>
      <c r="AP37" s="177">
        <f>AVERAGE(D37,K37,R37,Y37,AF37)</f>
        <v>18.8</v>
      </c>
      <c r="AQ37" s="122">
        <v>65</v>
      </c>
      <c r="AR37" s="130">
        <f t="shared" si="32"/>
        <v>0.28923076923076924</v>
      </c>
      <c r="AS37" s="196"/>
      <c r="AT37" s="134"/>
      <c r="AU37" s="197"/>
      <c r="AV37" s="171"/>
      <c r="AW37" s="134"/>
      <c r="AX37" s="135"/>
      <c r="AY37" s="177">
        <f t="shared" si="30"/>
        <v>13.4</v>
      </c>
      <c r="AZ37" s="122">
        <v>28</v>
      </c>
      <c r="BA37" s="130">
        <f t="shared" si="31"/>
        <v>0.47857142857142859</v>
      </c>
      <c r="BB37" s="171"/>
      <c r="BC37" s="134"/>
      <c r="BD37" s="135"/>
    </row>
    <row r="38" spans="1:56" s="5" customFormat="1" x14ac:dyDescent="0.25">
      <c r="A38" s="251" t="s">
        <v>66</v>
      </c>
      <c r="B38" s="276"/>
      <c r="C38" s="76"/>
      <c r="D38" s="71"/>
      <c r="E38" s="53"/>
      <c r="F38" s="53"/>
      <c r="G38" s="8">
        <v>6</v>
      </c>
      <c r="H38" s="59"/>
      <c r="I38" s="15"/>
      <c r="J38" s="76"/>
      <c r="K38" s="71"/>
      <c r="L38" s="53"/>
      <c r="M38" s="53"/>
      <c r="N38" s="8">
        <v>9</v>
      </c>
      <c r="O38" s="59"/>
      <c r="P38" s="15"/>
      <c r="Q38" s="76"/>
      <c r="R38" s="71"/>
      <c r="S38" s="53"/>
      <c r="T38" s="53"/>
      <c r="U38" s="8">
        <v>8</v>
      </c>
      <c r="V38" s="59"/>
      <c r="W38" s="15"/>
      <c r="X38" s="76"/>
      <c r="Y38" s="71"/>
      <c r="Z38" s="53"/>
      <c r="AA38" s="53"/>
      <c r="AB38" s="8">
        <v>6</v>
      </c>
      <c r="AC38" s="59"/>
      <c r="AD38" s="15"/>
      <c r="AE38" s="76"/>
      <c r="AF38" s="71"/>
      <c r="AG38" s="53"/>
      <c r="AH38" s="53"/>
      <c r="AI38" s="8">
        <v>9</v>
      </c>
      <c r="AJ38" s="59"/>
      <c r="AK38" s="15"/>
      <c r="AL38" s="165" t="s">
        <v>66</v>
      </c>
      <c r="AM38" s="184"/>
      <c r="AN38" s="134"/>
      <c r="AO38" s="135"/>
      <c r="AP38" s="171"/>
      <c r="AQ38" s="134"/>
      <c r="AR38" s="135"/>
      <c r="AS38" s="196"/>
      <c r="AT38" s="134"/>
      <c r="AU38" s="197"/>
      <c r="AV38" s="171"/>
      <c r="AW38" s="134"/>
      <c r="AX38" s="135"/>
      <c r="AY38" s="177">
        <f t="shared" si="30"/>
        <v>7.6</v>
      </c>
      <c r="AZ38" s="122">
        <v>60</v>
      </c>
      <c r="BA38" s="130">
        <f t="shared" si="31"/>
        <v>0.12666666666666665</v>
      </c>
      <c r="BB38" s="171"/>
      <c r="BC38" s="134"/>
      <c r="BD38" s="135"/>
    </row>
    <row r="39" spans="1:56" s="5" customFormat="1" x14ac:dyDescent="0.25">
      <c r="A39" s="258" t="s">
        <v>67</v>
      </c>
      <c r="B39" s="259"/>
      <c r="C39" s="73"/>
      <c r="D39" s="70"/>
      <c r="E39" s="53"/>
      <c r="F39" s="53"/>
      <c r="G39" s="8">
        <v>17</v>
      </c>
      <c r="H39" s="59"/>
      <c r="I39" s="15"/>
      <c r="J39" s="73"/>
      <c r="K39" s="70"/>
      <c r="L39" s="53"/>
      <c r="M39" s="53"/>
      <c r="N39" s="8">
        <v>49</v>
      </c>
      <c r="O39" s="59"/>
      <c r="P39" s="15"/>
      <c r="Q39" s="73"/>
      <c r="R39" s="70"/>
      <c r="S39" s="53"/>
      <c r="T39" s="53"/>
      <c r="U39" s="8">
        <v>1</v>
      </c>
      <c r="V39" s="59"/>
      <c r="W39" s="15"/>
      <c r="X39" s="73"/>
      <c r="Y39" s="70"/>
      <c r="Z39" s="53"/>
      <c r="AA39" s="53"/>
      <c r="AB39" s="8">
        <v>8</v>
      </c>
      <c r="AC39" s="59"/>
      <c r="AD39" s="15"/>
      <c r="AE39" s="73"/>
      <c r="AF39" s="70"/>
      <c r="AG39" s="53"/>
      <c r="AH39" s="53"/>
      <c r="AI39" s="8">
        <v>15</v>
      </c>
      <c r="AJ39" s="59"/>
      <c r="AK39" s="15"/>
      <c r="AL39" s="164" t="s">
        <v>67</v>
      </c>
      <c r="AM39" s="184"/>
      <c r="AN39" s="134"/>
      <c r="AO39" s="135"/>
      <c r="AP39" s="171"/>
      <c r="AQ39" s="134"/>
      <c r="AR39" s="141"/>
      <c r="AS39" s="196"/>
      <c r="AT39" s="134"/>
      <c r="AU39" s="197"/>
      <c r="AV39" s="171"/>
      <c r="AW39" s="134"/>
      <c r="AX39" s="135"/>
      <c r="AY39" s="177">
        <f t="shared" si="30"/>
        <v>18</v>
      </c>
      <c r="AZ39" s="122">
        <v>108</v>
      </c>
      <c r="BA39" s="130">
        <f t="shared" si="31"/>
        <v>0.16666666666666666</v>
      </c>
      <c r="BB39" s="171"/>
      <c r="BC39" s="134"/>
      <c r="BD39" s="135"/>
    </row>
    <row r="40" spans="1:56" s="5" customFormat="1" x14ac:dyDescent="0.25">
      <c r="A40" s="258" t="s">
        <v>68</v>
      </c>
      <c r="B40" s="259"/>
      <c r="C40" s="73"/>
      <c r="D40" s="70"/>
      <c r="E40" s="53"/>
      <c r="F40" s="53"/>
      <c r="G40" s="8">
        <v>0</v>
      </c>
      <c r="H40" s="59"/>
      <c r="I40" s="15"/>
      <c r="J40" s="73"/>
      <c r="K40" s="70"/>
      <c r="L40" s="53"/>
      <c r="M40" s="53"/>
      <c r="N40" s="8">
        <v>5</v>
      </c>
      <c r="O40" s="59"/>
      <c r="P40" s="15"/>
      <c r="Q40" s="73"/>
      <c r="R40" s="70"/>
      <c r="S40" s="53"/>
      <c r="T40" s="53"/>
      <c r="U40" s="8">
        <v>0</v>
      </c>
      <c r="V40" s="59"/>
      <c r="W40" s="15"/>
      <c r="X40" s="73"/>
      <c r="Y40" s="70"/>
      <c r="Z40" s="53"/>
      <c r="AA40" s="53"/>
      <c r="AB40" s="8">
        <v>4</v>
      </c>
      <c r="AC40" s="59"/>
      <c r="AD40" s="15"/>
      <c r="AE40" s="73"/>
      <c r="AF40" s="70"/>
      <c r="AG40" s="53"/>
      <c r="AH40" s="53"/>
      <c r="AI40" s="8">
        <v>4</v>
      </c>
      <c r="AJ40" s="59"/>
      <c r="AK40" s="15"/>
      <c r="AL40" s="164" t="s">
        <v>68</v>
      </c>
      <c r="AM40" s="184"/>
      <c r="AN40" s="134"/>
      <c r="AO40" s="135"/>
      <c r="AP40" s="171"/>
      <c r="AQ40" s="134"/>
      <c r="AR40" s="135"/>
      <c r="AS40" s="196"/>
      <c r="AT40" s="134"/>
      <c r="AU40" s="197"/>
      <c r="AV40" s="171"/>
      <c r="AW40" s="134"/>
      <c r="AX40" s="135"/>
      <c r="AY40" s="177">
        <f t="shared" si="30"/>
        <v>2.6</v>
      </c>
      <c r="AZ40" s="122">
        <v>64</v>
      </c>
      <c r="BA40" s="130">
        <f t="shared" si="31"/>
        <v>4.0625000000000001E-2</v>
      </c>
      <c r="BB40" s="171"/>
      <c r="BC40" s="134"/>
      <c r="BD40" s="135"/>
    </row>
    <row r="41" spans="1:56" s="5" customFormat="1" ht="15.75" thickBot="1" x14ac:dyDescent="0.3">
      <c r="A41" s="272" t="s">
        <v>69</v>
      </c>
      <c r="B41" s="289"/>
      <c r="C41" s="77"/>
      <c r="D41" s="48">
        <v>29</v>
      </c>
      <c r="E41" s="66"/>
      <c r="F41" s="66"/>
      <c r="G41" s="19">
        <v>68</v>
      </c>
      <c r="H41" s="63"/>
      <c r="I41" s="15"/>
      <c r="J41" s="77"/>
      <c r="K41" s="48">
        <v>15</v>
      </c>
      <c r="L41" s="66"/>
      <c r="M41" s="66"/>
      <c r="N41" s="19">
        <v>72</v>
      </c>
      <c r="O41" s="63"/>
      <c r="P41" s="15"/>
      <c r="Q41" s="77"/>
      <c r="R41" s="48">
        <v>32</v>
      </c>
      <c r="S41" s="66"/>
      <c r="T41" s="66"/>
      <c r="U41" s="19">
        <v>65</v>
      </c>
      <c r="V41" s="63"/>
      <c r="W41" s="15"/>
      <c r="X41" s="77"/>
      <c r="Y41" s="48">
        <v>33</v>
      </c>
      <c r="Z41" s="66"/>
      <c r="AA41" s="66"/>
      <c r="AB41" s="19">
        <v>61</v>
      </c>
      <c r="AC41" s="63"/>
      <c r="AD41" s="15"/>
      <c r="AE41" s="77"/>
      <c r="AF41" s="48">
        <v>48</v>
      </c>
      <c r="AG41" s="66"/>
      <c r="AH41" s="66"/>
      <c r="AI41" s="19">
        <v>82</v>
      </c>
      <c r="AJ41" s="63"/>
      <c r="AK41" s="15"/>
      <c r="AL41" s="166" t="s">
        <v>69</v>
      </c>
      <c r="AM41" s="185"/>
      <c r="AN41" s="136"/>
      <c r="AO41" s="137"/>
      <c r="AP41" s="181">
        <f>AVERAGE(D41,K41,R41,Y41,AF41)</f>
        <v>31.4</v>
      </c>
      <c r="AQ41" s="133">
        <v>81</v>
      </c>
      <c r="AR41" s="132">
        <f t="shared" ref="AR41" si="34">(AP41/AQ41)</f>
        <v>0.38765432098765429</v>
      </c>
      <c r="AS41" s="205"/>
      <c r="AT41" s="136"/>
      <c r="AU41" s="206"/>
      <c r="AV41" s="178"/>
      <c r="AW41" s="136"/>
      <c r="AX41" s="137"/>
      <c r="AY41" s="181">
        <f t="shared" si="30"/>
        <v>69.599999999999994</v>
      </c>
      <c r="AZ41" s="133">
        <v>335</v>
      </c>
      <c r="BA41" s="132">
        <f t="shared" si="31"/>
        <v>0.20776119402985074</v>
      </c>
      <c r="BB41" s="178"/>
      <c r="BC41" s="136"/>
      <c r="BD41" s="137"/>
    </row>
    <row r="42" spans="1:56" s="5" customFormat="1" x14ac:dyDescent="0.25">
      <c r="C42" s="35"/>
      <c r="D42" s="35">
        <f>SUM(D34:D41)</f>
        <v>53</v>
      </c>
      <c r="E42" s="35"/>
      <c r="F42" s="35"/>
      <c r="G42" s="35">
        <f>SUM(G34:G41)</f>
        <v>182</v>
      </c>
      <c r="H42" s="35"/>
      <c r="I42" s="36"/>
      <c r="J42" s="35"/>
      <c r="K42" s="35">
        <f>SUM(K34:K41)</f>
        <v>17</v>
      </c>
      <c r="L42" s="35"/>
      <c r="M42" s="35"/>
      <c r="N42" s="35">
        <f>SUM(N34:N41)</f>
        <v>181</v>
      </c>
      <c r="O42" s="35"/>
      <c r="P42" s="36"/>
      <c r="Q42" s="35"/>
      <c r="R42" s="35">
        <f>SUM(R34:R41)</f>
        <v>54</v>
      </c>
      <c r="S42" s="35"/>
      <c r="T42" s="35"/>
      <c r="U42" s="35">
        <f>SUM(U34:U41)</f>
        <v>149</v>
      </c>
      <c r="V42" s="35"/>
      <c r="W42" s="36"/>
      <c r="X42" s="35"/>
      <c r="Y42" s="35">
        <f>SUM(Y34:Y41)</f>
        <v>51</v>
      </c>
      <c r="Z42" s="35"/>
      <c r="AA42" s="35"/>
      <c r="AB42" s="35">
        <f>SUM(AB34:AB41)</f>
        <v>145</v>
      </c>
      <c r="AC42" s="35"/>
      <c r="AD42" s="36"/>
      <c r="AE42" s="35"/>
      <c r="AF42" s="35">
        <f>SUM(AF34:AF41)</f>
        <v>77</v>
      </c>
      <c r="AG42" s="35"/>
      <c r="AH42" s="35"/>
      <c r="AI42" s="35">
        <f>SUM(AI34:AI41)</f>
        <v>199</v>
      </c>
      <c r="AJ42" s="35"/>
      <c r="AK42" s="128"/>
      <c r="AL42" s="36"/>
      <c r="AM42" s="182"/>
      <c r="AN42" s="15"/>
      <c r="AO42" s="22"/>
      <c r="AP42" s="182"/>
      <c r="AQ42" s="15"/>
      <c r="AR42" s="144"/>
      <c r="AS42" s="207"/>
      <c r="AT42" s="15"/>
      <c r="AU42" s="145"/>
      <c r="AV42" s="182"/>
      <c r="AW42" s="15"/>
      <c r="AX42" s="22"/>
      <c r="AY42" s="182"/>
      <c r="AZ42" s="15"/>
      <c r="BA42" s="22"/>
      <c r="BB42" s="182"/>
      <c r="BC42" s="15"/>
      <c r="BD42" s="22"/>
    </row>
    <row r="43" spans="1:56" s="5" customFormat="1" ht="15.75" thickBot="1" x14ac:dyDescent="0.3">
      <c r="A43" s="248" t="s">
        <v>72</v>
      </c>
      <c r="B43" s="248"/>
      <c r="C43" s="14"/>
      <c r="D43" s="14"/>
      <c r="E43" s="15"/>
      <c r="F43" s="15"/>
      <c r="G43" s="15"/>
      <c r="H43" s="15"/>
      <c r="I43" s="15"/>
      <c r="J43" s="14"/>
      <c r="K43" s="14"/>
      <c r="L43" s="15"/>
      <c r="M43" s="15"/>
      <c r="N43" s="15"/>
      <c r="O43" s="15"/>
      <c r="P43" s="15"/>
      <c r="Q43" s="14"/>
      <c r="R43" s="14"/>
      <c r="S43" s="15"/>
      <c r="T43" s="15"/>
      <c r="U43" s="15"/>
      <c r="V43" s="15"/>
      <c r="W43" s="15"/>
      <c r="X43" s="14"/>
      <c r="Y43" s="14"/>
      <c r="Z43" s="15"/>
      <c r="AA43" s="15"/>
      <c r="AB43" s="15"/>
      <c r="AC43" s="15"/>
      <c r="AD43" s="15"/>
      <c r="AE43" s="14"/>
      <c r="AF43" s="14"/>
      <c r="AG43" s="15"/>
      <c r="AH43" s="15"/>
      <c r="AI43" s="15"/>
      <c r="AJ43" s="15"/>
      <c r="AK43" s="15"/>
      <c r="AL43" s="15"/>
      <c r="AM43" s="182"/>
      <c r="AN43" s="15"/>
      <c r="AO43" s="22"/>
      <c r="AP43" s="183"/>
      <c r="AQ43" s="146"/>
      <c r="AR43" s="147"/>
      <c r="AS43" s="207"/>
      <c r="AT43" s="15"/>
      <c r="AU43" s="145"/>
      <c r="AV43" s="182"/>
      <c r="AW43" s="15"/>
      <c r="AX43" s="22"/>
      <c r="AY43" s="182"/>
      <c r="AZ43" s="15"/>
      <c r="BA43" s="22"/>
      <c r="BB43" s="182"/>
      <c r="BC43" s="15"/>
      <c r="BD43" s="22"/>
    </row>
    <row r="44" spans="1:56" s="5" customFormat="1" x14ac:dyDescent="0.25">
      <c r="A44" s="251" t="s">
        <v>9</v>
      </c>
      <c r="B44" s="252"/>
      <c r="C44" s="27">
        <v>31</v>
      </c>
      <c r="D44" s="107"/>
      <c r="E44" s="68"/>
      <c r="F44" s="68"/>
      <c r="G44" s="68"/>
      <c r="H44" s="69"/>
      <c r="I44" s="15"/>
      <c r="J44" s="27">
        <v>7</v>
      </c>
      <c r="K44" s="107"/>
      <c r="L44" s="68"/>
      <c r="M44" s="68"/>
      <c r="N44" s="68"/>
      <c r="O44" s="69"/>
      <c r="P44" s="15"/>
      <c r="Q44" s="27">
        <v>28</v>
      </c>
      <c r="R44" s="107"/>
      <c r="S44" s="68"/>
      <c r="T44" s="68"/>
      <c r="U44" s="68"/>
      <c r="V44" s="69"/>
      <c r="W44" s="15"/>
      <c r="X44" s="27">
        <v>27</v>
      </c>
      <c r="Y44" s="107"/>
      <c r="Z44" s="68"/>
      <c r="AA44" s="68"/>
      <c r="AB44" s="68"/>
      <c r="AC44" s="69"/>
      <c r="AD44" s="15"/>
      <c r="AE44" s="27">
        <v>36</v>
      </c>
      <c r="AF44" s="107"/>
      <c r="AG44" s="68"/>
      <c r="AH44" s="68"/>
      <c r="AI44" s="68"/>
      <c r="AJ44" s="69"/>
      <c r="AK44" s="15"/>
      <c r="AL44" s="163" t="s">
        <v>9</v>
      </c>
      <c r="AM44" s="189">
        <f>AVERAGE(C44,J44,Q44,X44,AE44)</f>
        <v>25.8</v>
      </c>
      <c r="AN44" s="153">
        <v>53</v>
      </c>
      <c r="AO44" s="154">
        <f>(AM44/AN44)</f>
        <v>0.48679245283018868</v>
      </c>
      <c r="AP44" s="180"/>
      <c r="AQ44" s="158"/>
      <c r="AR44" s="159"/>
      <c r="AS44" s="203"/>
      <c r="AT44" s="151"/>
      <c r="AU44" s="204"/>
      <c r="AV44" s="180"/>
      <c r="AW44" s="158"/>
      <c r="AX44" s="159"/>
      <c r="AY44" s="180"/>
      <c r="AZ44" s="151"/>
      <c r="BA44" s="152"/>
      <c r="BB44" s="180"/>
      <c r="BC44" s="151"/>
      <c r="BD44" s="152"/>
    </row>
    <row r="45" spans="1:56" s="5" customFormat="1" x14ac:dyDescent="0.25">
      <c r="A45" s="258" t="s">
        <v>16</v>
      </c>
      <c r="B45" s="260"/>
      <c r="C45" s="7">
        <v>30</v>
      </c>
      <c r="D45" s="70"/>
      <c r="E45" s="53"/>
      <c r="F45" s="53"/>
      <c r="G45" s="53"/>
      <c r="H45" s="59"/>
      <c r="I45" s="15"/>
      <c r="J45" s="7">
        <v>48</v>
      </c>
      <c r="K45" s="70"/>
      <c r="L45" s="53"/>
      <c r="M45" s="53"/>
      <c r="N45" s="53"/>
      <c r="O45" s="59"/>
      <c r="P45" s="15"/>
      <c r="Q45" s="7">
        <v>46</v>
      </c>
      <c r="R45" s="70"/>
      <c r="S45" s="53"/>
      <c r="T45" s="53"/>
      <c r="U45" s="53"/>
      <c r="V45" s="59"/>
      <c r="W45" s="15"/>
      <c r="X45" s="7">
        <v>40</v>
      </c>
      <c r="Y45" s="70"/>
      <c r="Z45" s="53"/>
      <c r="AA45" s="53"/>
      <c r="AB45" s="53"/>
      <c r="AC45" s="59"/>
      <c r="AD45" s="15"/>
      <c r="AE45" s="7">
        <v>51</v>
      </c>
      <c r="AF45" s="70"/>
      <c r="AG45" s="53"/>
      <c r="AH45" s="53"/>
      <c r="AI45" s="53"/>
      <c r="AJ45" s="59"/>
      <c r="AK45" s="15"/>
      <c r="AL45" s="164" t="s">
        <v>16</v>
      </c>
      <c r="AM45" s="187">
        <f>AVERAGE(C45,J45,Q45,X45,AE45)</f>
        <v>43</v>
      </c>
      <c r="AN45" s="129">
        <v>72</v>
      </c>
      <c r="AO45" s="140">
        <f>(AM45/AN45)</f>
        <v>0.59722222222222221</v>
      </c>
      <c r="AP45" s="171"/>
      <c r="AQ45" s="138"/>
      <c r="AR45" s="157"/>
      <c r="AS45" s="196"/>
      <c r="AT45" s="134"/>
      <c r="AU45" s="197"/>
      <c r="AV45" s="171"/>
      <c r="AW45" s="138"/>
      <c r="AX45" s="157"/>
      <c r="AY45" s="171"/>
      <c r="AZ45" s="134"/>
      <c r="BA45" s="135"/>
      <c r="BB45" s="171"/>
      <c r="BC45" s="134"/>
      <c r="BD45" s="135"/>
    </row>
    <row r="46" spans="1:56" s="5" customFormat="1" x14ac:dyDescent="0.25">
      <c r="A46" s="258" t="s">
        <v>17</v>
      </c>
      <c r="B46" s="260"/>
      <c r="C46" s="7">
        <v>156</v>
      </c>
      <c r="D46" s="70"/>
      <c r="E46" s="53"/>
      <c r="F46" s="53"/>
      <c r="G46" s="53"/>
      <c r="H46" s="59"/>
      <c r="I46" s="15"/>
      <c r="J46" s="7">
        <v>145</v>
      </c>
      <c r="K46" s="70"/>
      <c r="L46" s="53"/>
      <c r="M46" s="53"/>
      <c r="N46" s="53"/>
      <c r="O46" s="59"/>
      <c r="P46" s="15"/>
      <c r="Q46" s="7">
        <v>160</v>
      </c>
      <c r="R46" s="70"/>
      <c r="S46" s="53"/>
      <c r="T46" s="53"/>
      <c r="U46" s="53"/>
      <c r="V46" s="59"/>
      <c r="W46" s="15"/>
      <c r="X46" s="7">
        <v>175</v>
      </c>
      <c r="Y46" s="70"/>
      <c r="Z46" s="53"/>
      <c r="AA46" s="53"/>
      <c r="AB46" s="53"/>
      <c r="AC46" s="59"/>
      <c r="AD46" s="15"/>
      <c r="AE46" s="7">
        <v>174</v>
      </c>
      <c r="AF46" s="70"/>
      <c r="AG46" s="53"/>
      <c r="AH46" s="53"/>
      <c r="AI46" s="53"/>
      <c r="AJ46" s="59"/>
      <c r="AK46" s="15"/>
      <c r="AL46" s="164" t="s">
        <v>17</v>
      </c>
      <c r="AM46" s="187">
        <f>AVERAGE(C46,J46,Q46,X46,AE46)</f>
        <v>162</v>
      </c>
      <c r="AN46" s="129">
        <v>329</v>
      </c>
      <c r="AO46" s="140">
        <f>(AM46/AN46)</f>
        <v>0.49240121580547114</v>
      </c>
      <c r="AP46" s="171"/>
      <c r="AQ46" s="138"/>
      <c r="AR46" s="157"/>
      <c r="AS46" s="196"/>
      <c r="AT46" s="134"/>
      <c r="AU46" s="197"/>
      <c r="AV46" s="171"/>
      <c r="AW46" s="138"/>
      <c r="AX46" s="157"/>
      <c r="AY46" s="171"/>
      <c r="AZ46" s="134"/>
      <c r="BA46" s="135"/>
      <c r="BB46" s="171"/>
      <c r="BC46" s="134"/>
      <c r="BD46" s="135"/>
    </row>
    <row r="47" spans="1:56" s="5" customFormat="1" x14ac:dyDescent="0.25">
      <c r="A47" s="258" t="s">
        <v>18</v>
      </c>
      <c r="B47" s="260"/>
      <c r="C47" s="7">
        <v>120</v>
      </c>
      <c r="D47" s="70"/>
      <c r="E47" s="53"/>
      <c r="F47" s="53"/>
      <c r="G47" s="53"/>
      <c r="H47" s="18">
        <v>75</v>
      </c>
      <c r="I47" s="15"/>
      <c r="J47" s="7">
        <v>112</v>
      </c>
      <c r="K47" s="70"/>
      <c r="L47" s="53"/>
      <c r="M47" s="53"/>
      <c r="N47" s="53"/>
      <c r="O47" s="18">
        <v>8</v>
      </c>
      <c r="P47" s="15"/>
      <c r="Q47" s="7">
        <v>113</v>
      </c>
      <c r="R47" s="70"/>
      <c r="S47" s="53"/>
      <c r="T47" s="53"/>
      <c r="U47" s="53"/>
      <c r="V47" s="18">
        <v>44</v>
      </c>
      <c r="W47" s="15"/>
      <c r="X47" s="7">
        <v>137</v>
      </c>
      <c r="Y47" s="70"/>
      <c r="Z47" s="53"/>
      <c r="AA47" s="53"/>
      <c r="AB47" s="53"/>
      <c r="AC47" s="18">
        <v>53</v>
      </c>
      <c r="AD47" s="15"/>
      <c r="AE47" s="7">
        <v>123</v>
      </c>
      <c r="AF47" s="70"/>
      <c r="AG47" s="53"/>
      <c r="AH47" s="53"/>
      <c r="AI47" s="53"/>
      <c r="AJ47" s="18">
        <v>65</v>
      </c>
      <c r="AK47" s="15"/>
      <c r="AL47" s="164" t="s">
        <v>18</v>
      </c>
      <c r="AM47" s="187">
        <f>AVERAGE(C47,J47,Q47,X47,AE47)</f>
        <v>121</v>
      </c>
      <c r="AN47" s="129">
        <v>217</v>
      </c>
      <c r="AO47" s="140">
        <f t="shared" ref="AO47" si="35">(AM47/AN47)</f>
        <v>0.55760368663594473</v>
      </c>
      <c r="AP47" s="171"/>
      <c r="AQ47" s="138"/>
      <c r="AR47" s="157"/>
      <c r="AS47" s="196"/>
      <c r="AT47" s="134"/>
      <c r="AU47" s="197"/>
      <c r="AV47" s="171"/>
      <c r="AW47" s="138"/>
      <c r="AX47" s="157"/>
      <c r="AY47" s="171"/>
      <c r="AZ47" s="134"/>
      <c r="BA47" s="135"/>
      <c r="BB47" s="177">
        <f>AVERAGE(H47,O47,V47,AC47,AJ47)</f>
        <v>49</v>
      </c>
      <c r="BC47" s="122">
        <v>138</v>
      </c>
      <c r="BD47" s="130">
        <f t="shared" ref="BD47" si="36">(BB47/BC47)</f>
        <v>0.35507246376811596</v>
      </c>
    </row>
    <row r="48" spans="1:56" s="5" customFormat="1" x14ac:dyDescent="0.25">
      <c r="A48" s="251" t="s">
        <v>8</v>
      </c>
      <c r="B48" s="252"/>
      <c r="C48" s="58"/>
      <c r="D48" s="43">
        <v>15</v>
      </c>
      <c r="E48" s="8">
        <v>0</v>
      </c>
      <c r="F48" s="53"/>
      <c r="G48" s="53"/>
      <c r="H48" s="59"/>
      <c r="I48" s="15"/>
      <c r="J48" s="58"/>
      <c r="K48" s="43">
        <v>0</v>
      </c>
      <c r="L48" s="8">
        <v>2</v>
      </c>
      <c r="M48" s="53"/>
      <c r="N48" s="53"/>
      <c r="O48" s="59"/>
      <c r="P48" s="15"/>
      <c r="Q48" s="58"/>
      <c r="R48" s="43">
        <v>13</v>
      </c>
      <c r="S48" s="8">
        <v>0</v>
      </c>
      <c r="T48" s="53"/>
      <c r="U48" s="53"/>
      <c r="V48" s="59"/>
      <c r="W48" s="15"/>
      <c r="X48" s="58"/>
      <c r="Y48" s="43">
        <v>18</v>
      </c>
      <c r="Z48" s="8">
        <v>0</v>
      </c>
      <c r="AA48" s="53"/>
      <c r="AB48" s="53"/>
      <c r="AC48" s="59"/>
      <c r="AD48" s="15"/>
      <c r="AE48" s="58"/>
      <c r="AF48" s="43">
        <v>71</v>
      </c>
      <c r="AG48" s="8">
        <v>0</v>
      </c>
      <c r="AH48" s="53"/>
      <c r="AI48" s="53"/>
      <c r="AJ48" s="59"/>
      <c r="AK48" s="15"/>
      <c r="AL48" s="165" t="s">
        <v>8</v>
      </c>
      <c r="AM48" s="184"/>
      <c r="AN48" s="134"/>
      <c r="AO48" s="141"/>
      <c r="AP48" s="177">
        <f>AVERAGE(D48,K48,R48,Y48,AF48)</f>
        <v>23.4</v>
      </c>
      <c r="AQ48" s="122">
        <v>485</v>
      </c>
      <c r="AR48" s="130">
        <f t="shared" ref="AR48" si="37">(AP48/AQ48)</f>
        <v>4.824742268041237E-2</v>
      </c>
      <c r="AS48" s="195">
        <f>AVERAGE(E48,L48,S48,Z48,AG48)</f>
        <v>0.4</v>
      </c>
      <c r="AT48" s="194">
        <v>232</v>
      </c>
      <c r="AU48" s="130">
        <f t="shared" ref="AU48" si="38">(AS48/AT48)</f>
        <v>1.724137931034483E-3</v>
      </c>
      <c r="AV48" s="171"/>
      <c r="AW48" s="138"/>
      <c r="AX48" s="157"/>
      <c r="AY48" s="171"/>
      <c r="AZ48" s="134"/>
      <c r="BA48" s="135"/>
      <c r="BB48" s="171"/>
      <c r="BC48" s="134"/>
      <c r="BD48" s="135"/>
    </row>
    <row r="49" spans="1:74" s="5" customFormat="1" x14ac:dyDescent="0.25">
      <c r="A49" s="258" t="s">
        <v>19</v>
      </c>
      <c r="B49" s="260"/>
      <c r="C49" s="7">
        <v>20</v>
      </c>
      <c r="D49" s="70"/>
      <c r="E49" s="53"/>
      <c r="F49" s="53"/>
      <c r="G49" s="53"/>
      <c r="H49" s="59"/>
      <c r="I49" s="15"/>
      <c r="J49" s="7">
        <v>15</v>
      </c>
      <c r="K49" s="70"/>
      <c r="L49" s="53"/>
      <c r="M49" s="53"/>
      <c r="N49" s="53"/>
      <c r="O49" s="59"/>
      <c r="P49" s="15"/>
      <c r="Q49" s="7">
        <v>11</v>
      </c>
      <c r="R49" s="70"/>
      <c r="S49" s="53"/>
      <c r="T49" s="53"/>
      <c r="U49" s="53"/>
      <c r="V49" s="59"/>
      <c r="W49" s="15"/>
      <c r="X49" s="7">
        <v>20</v>
      </c>
      <c r="Y49" s="70"/>
      <c r="Z49" s="53"/>
      <c r="AA49" s="53"/>
      <c r="AB49" s="53"/>
      <c r="AC49" s="59"/>
      <c r="AD49" s="15"/>
      <c r="AE49" s="7">
        <v>16</v>
      </c>
      <c r="AF49" s="70"/>
      <c r="AG49" s="53"/>
      <c r="AH49" s="53"/>
      <c r="AI49" s="53"/>
      <c r="AJ49" s="59"/>
      <c r="AK49" s="15"/>
      <c r="AL49" s="164" t="s">
        <v>19</v>
      </c>
      <c r="AM49" s="187">
        <f>AVERAGE(C49,J49,Q49,X49,AE49)</f>
        <v>16.399999999999999</v>
      </c>
      <c r="AN49" s="129">
        <v>42</v>
      </c>
      <c r="AO49" s="140">
        <f t="shared" ref="AO49" si="39">(AM49/AN49)</f>
        <v>0.39047619047619042</v>
      </c>
      <c r="AP49" s="171"/>
      <c r="AQ49" s="138"/>
      <c r="AR49" s="157"/>
      <c r="AS49" s="196"/>
      <c r="AT49" s="134"/>
      <c r="AU49" s="197"/>
      <c r="AV49" s="171"/>
      <c r="AW49" s="138"/>
      <c r="AX49" s="157"/>
      <c r="AY49" s="171"/>
      <c r="AZ49" s="134"/>
      <c r="BA49" s="135"/>
      <c r="BB49" s="171"/>
      <c r="BC49" s="134"/>
      <c r="BD49" s="135"/>
    </row>
    <row r="50" spans="1:74" s="5" customFormat="1" x14ac:dyDescent="0.25">
      <c r="A50" s="251" t="s">
        <v>5</v>
      </c>
      <c r="B50" s="252"/>
      <c r="C50" s="73"/>
      <c r="D50" s="70"/>
      <c r="E50" s="8">
        <v>39</v>
      </c>
      <c r="F50" s="53"/>
      <c r="G50" s="53"/>
      <c r="H50" s="59"/>
      <c r="I50" s="15"/>
      <c r="J50" s="73"/>
      <c r="K50" s="70"/>
      <c r="L50" s="8">
        <v>0</v>
      </c>
      <c r="M50" s="53"/>
      <c r="N50" s="53"/>
      <c r="O50" s="59"/>
      <c r="P50" s="15"/>
      <c r="Q50" s="73"/>
      <c r="R50" s="70"/>
      <c r="S50" s="8">
        <v>14</v>
      </c>
      <c r="T50" s="53"/>
      <c r="U50" s="53"/>
      <c r="V50" s="59"/>
      <c r="W50" s="15"/>
      <c r="X50" s="73"/>
      <c r="Y50" s="70"/>
      <c r="Z50" s="8">
        <v>4</v>
      </c>
      <c r="AA50" s="53"/>
      <c r="AB50" s="53"/>
      <c r="AC50" s="59"/>
      <c r="AD50" s="15"/>
      <c r="AE50" s="73"/>
      <c r="AF50" s="70"/>
      <c r="AG50" s="8">
        <v>63</v>
      </c>
      <c r="AH50" s="53"/>
      <c r="AI50" s="53"/>
      <c r="AJ50" s="59"/>
      <c r="AK50" s="15"/>
      <c r="AL50" s="165" t="s">
        <v>5</v>
      </c>
      <c r="AM50" s="184"/>
      <c r="AN50" s="134"/>
      <c r="AO50" s="141"/>
      <c r="AP50" s="171"/>
      <c r="AQ50" s="138"/>
      <c r="AR50" s="157"/>
      <c r="AS50" s="195">
        <f>AVERAGE(E50,L50,S50,Z50,AG50)</f>
        <v>24</v>
      </c>
      <c r="AT50" s="194">
        <v>148</v>
      </c>
      <c r="AU50" s="130">
        <f t="shared" ref="AU50" si="40">(AS50/AT50)</f>
        <v>0.16216216216216217</v>
      </c>
      <c r="AV50" s="171"/>
      <c r="AW50" s="138"/>
      <c r="AX50" s="157"/>
      <c r="AY50" s="171"/>
      <c r="AZ50" s="134"/>
      <c r="BA50" s="135"/>
      <c r="BB50" s="171"/>
      <c r="BC50" s="134"/>
      <c r="BD50" s="135"/>
    </row>
    <row r="51" spans="1:74" s="5" customFormat="1" x14ac:dyDescent="0.25">
      <c r="A51" s="251" t="s">
        <v>6</v>
      </c>
      <c r="B51" s="252"/>
      <c r="C51" s="73"/>
      <c r="D51" s="70"/>
      <c r="E51" s="8">
        <v>1</v>
      </c>
      <c r="F51" s="53"/>
      <c r="G51" s="53"/>
      <c r="H51" s="59"/>
      <c r="I51" s="15"/>
      <c r="J51" s="73"/>
      <c r="K51" s="70"/>
      <c r="L51" s="8">
        <v>0</v>
      </c>
      <c r="M51" s="53"/>
      <c r="N51" s="53"/>
      <c r="O51" s="59"/>
      <c r="P51" s="15"/>
      <c r="Q51" s="73"/>
      <c r="R51" s="70"/>
      <c r="S51" s="8">
        <v>0</v>
      </c>
      <c r="T51" s="53"/>
      <c r="U51" s="53"/>
      <c r="V51" s="59"/>
      <c r="W51" s="15"/>
      <c r="X51" s="73"/>
      <c r="Y51" s="70"/>
      <c r="Z51" s="8">
        <v>0</v>
      </c>
      <c r="AA51" s="53"/>
      <c r="AB51" s="53"/>
      <c r="AC51" s="59"/>
      <c r="AD51" s="15"/>
      <c r="AE51" s="73"/>
      <c r="AF51" s="70"/>
      <c r="AG51" s="8">
        <v>2</v>
      </c>
      <c r="AH51" s="53"/>
      <c r="AI51" s="53"/>
      <c r="AJ51" s="59"/>
      <c r="AK51" s="15"/>
      <c r="AL51" s="165" t="s">
        <v>6</v>
      </c>
      <c r="AM51" s="184"/>
      <c r="AN51" s="134"/>
      <c r="AO51" s="141"/>
      <c r="AP51" s="171"/>
      <c r="AQ51" s="138"/>
      <c r="AR51" s="157"/>
      <c r="AS51" s="195">
        <f>AVERAGE(E51,L51,S51,Z51,AG51)</f>
        <v>0.6</v>
      </c>
      <c r="AT51" s="194">
        <v>55</v>
      </c>
      <c r="AU51" s="130">
        <f t="shared" ref="AU51" si="41">(AS51/AT51)</f>
        <v>1.0909090909090908E-2</v>
      </c>
      <c r="AV51" s="171"/>
      <c r="AW51" s="138"/>
      <c r="AX51" s="157"/>
      <c r="AY51" s="171"/>
      <c r="AZ51" s="134"/>
      <c r="BA51" s="135"/>
      <c r="BB51" s="171"/>
      <c r="BC51" s="134"/>
      <c r="BD51" s="135"/>
    </row>
    <row r="52" spans="1:74" s="5" customFormat="1" x14ac:dyDescent="0.25">
      <c r="A52" s="251" t="s">
        <v>7</v>
      </c>
      <c r="B52" s="252"/>
      <c r="C52" s="73"/>
      <c r="D52" s="53"/>
      <c r="E52" s="8">
        <v>6</v>
      </c>
      <c r="F52" s="53"/>
      <c r="G52" s="53"/>
      <c r="H52" s="59"/>
      <c r="I52" s="15"/>
      <c r="J52" s="73"/>
      <c r="K52" s="53"/>
      <c r="L52" s="8">
        <v>1</v>
      </c>
      <c r="M52" s="53"/>
      <c r="N52" s="53"/>
      <c r="O52" s="59"/>
      <c r="P52" s="15"/>
      <c r="Q52" s="73"/>
      <c r="R52" s="53"/>
      <c r="S52" s="8">
        <v>0</v>
      </c>
      <c r="T52" s="53"/>
      <c r="U52" s="53"/>
      <c r="V52" s="59"/>
      <c r="W52" s="15"/>
      <c r="X52" s="73"/>
      <c r="Y52" s="53"/>
      <c r="Z52" s="8">
        <v>1</v>
      </c>
      <c r="AA52" s="53"/>
      <c r="AB52" s="53"/>
      <c r="AC52" s="59"/>
      <c r="AD52" s="15"/>
      <c r="AE52" s="73"/>
      <c r="AF52" s="53"/>
      <c r="AG52" s="8">
        <v>17</v>
      </c>
      <c r="AH52" s="53"/>
      <c r="AI52" s="53"/>
      <c r="AJ52" s="59"/>
      <c r="AK52" s="15"/>
      <c r="AL52" s="165" t="s">
        <v>7</v>
      </c>
      <c r="AM52" s="184"/>
      <c r="AN52" s="138"/>
      <c r="AO52" s="157"/>
      <c r="AP52" s="171"/>
      <c r="AQ52" s="138"/>
      <c r="AR52" s="157"/>
      <c r="AS52" s="195">
        <f>AVERAGE(E52,L52,S52,Z52,AG52)</f>
        <v>5</v>
      </c>
      <c r="AT52" s="15">
        <v>136</v>
      </c>
      <c r="AU52" s="130">
        <f t="shared" ref="AU52" si="42">(AS52/AT52)</f>
        <v>3.6764705882352942E-2</v>
      </c>
      <c r="AV52" s="171"/>
      <c r="AW52" s="138"/>
      <c r="AX52" s="157"/>
      <c r="AY52" s="171"/>
      <c r="AZ52" s="134"/>
      <c r="BA52" s="135"/>
      <c r="BB52" s="171"/>
      <c r="BC52" s="134"/>
      <c r="BD52" s="135"/>
    </row>
    <row r="53" spans="1:74" s="5" customFormat="1" x14ac:dyDescent="0.25">
      <c r="A53" s="258" t="s">
        <v>55</v>
      </c>
      <c r="B53" s="260"/>
      <c r="C53" s="7">
        <v>5</v>
      </c>
      <c r="D53" s="70"/>
      <c r="E53" s="53"/>
      <c r="F53" s="53"/>
      <c r="G53" s="53"/>
      <c r="H53" s="59"/>
      <c r="I53" s="15"/>
      <c r="J53" s="7">
        <v>2</v>
      </c>
      <c r="K53" s="70"/>
      <c r="L53" s="53"/>
      <c r="M53" s="53"/>
      <c r="N53" s="53"/>
      <c r="O53" s="59"/>
      <c r="P53" s="15"/>
      <c r="Q53" s="7">
        <v>0</v>
      </c>
      <c r="R53" s="70"/>
      <c r="S53" s="53"/>
      <c r="T53" s="53"/>
      <c r="U53" s="53"/>
      <c r="V53" s="59"/>
      <c r="W53" s="15"/>
      <c r="X53" s="7">
        <v>1</v>
      </c>
      <c r="Y53" s="70"/>
      <c r="Z53" s="53"/>
      <c r="AA53" s="53"/>
      <c r="AB53" s="53"/>
      <c r="AC53" s="59"/>
      <c r="AD53" s="15"/>
      <c r="AE53" s="7">
        <v>12</v>
      </c>
      <c r="AF53" s="70"/>
      <c r="AG53" s="53"/>
      <c r="AH53" s="53"/>
      <c r="AI53" s="53"/>
      <c r="AJ53" s="59"/>
      <c r="AK53" s="15"/>
      <c r="AL53" s="164" t="s">
        <v>97</v>
      </c>
      <c r="AM53" s="187">
        <f>AVERAGE(C53,J53,Q53,X53,AE53)</f>
        <v>4</v>
      </c>
      <c r="AN53" s="129">
        <v>103</v>
      </c>
      <c r="AO53" s="140">
        <f t="shared" ref="AO53" si="43">(AM53/AN53)</f>
        <v>3.8834951456310676E-2</v>
      </c>
      <c r="AP53" s="171"/>
      <c r="AQ53" s="138"/>
      <c r="AR53" s="157"/>
      <c r="AS53" s="196"/>
      <c r="AT53" s="134"/>
      <c r="AU53" s="197"/>
      <c r="AV53" s="171"/>
      <c r="AW53" s="138"/>
      <c r="AX53" s="157"/>
      <c r="AY53" s="171"/>
      <c r="AZ53" s="134"/>
      <c r="BA53" s="135"/>
      <c r="BB53" s="171"/>
      <c r="BC53" s="134"/>
      <c r="BD53" s="135"/>
    </row>
    <row r="54" spans="1:74" s="5" customFormat="1" x14ac:dyDescent="0.25">
      <c r="A54" s="258" t="s">
        <v>56</v>
      </c>
      <c r="B54" s="260"/>
      <c r="C54" s="73"/>
      <c r="D54" s="43">
        <v>7</v>
      </c>
      <c r="E54" s="53"/>
      <c r="F54" s="53"/>
      <c r="G54" s="53"/>
      <c r="H54" s="59"/>
      <c r="I54" s="15"/>
      <c r="J54" s="73"/>
      <c r="K54" s="43">
        <v>8</v>
      </c>
      <c r="L54" s="53"/>
      <c r="M54" s="53"/>
      <c r="N54" s="53"/>
      <c r="O54" s="59"/>
      <c r="P54" s="15"/>
      <c r="Q54" s="73"/>
      <c r="R54" s="43">
        <v>15</v>
      </c>
      <c r="S54" s="53"/>
      <c r="T54" s="53"/>
      <c r="U54" s="53"/>
      <c r="V54" s="59"/>
      <c r="W54" s="15"/>
      <c r="X54" s="73"/>
      <c r="Y54" s="43">
        <v>22</v>
      </c>
      <c r="Z54" s="53"/>
      <c r="AA54" s="53"/>
      <c r="AB54" s="53"/>
      <c r="AC54" s="59"/>
      <c r="AD54" s="15"/>
      <c r="AE54" s="73"/>
      <c r="AF54" s="43">
        <v>40</v>
      </c>
      <c r="AG54" s="53"/>
      <c r="AH54" s="53"/>
      <c r="AI54" s="53"/>
      <c r="AJ54" s="59"/>
      <c r="AK54" s="15"/>
      <c r="AL54" s="164" t="s">
        <v>96</v>
      </c>
      <c r="AM54" s="184"/>
      <c r="AN54" s="134"/>
      <c r="AO54" s="141"/>
      <c r="AP54" s="177">
        <f>AVERAGE(D54,K54,R54,Y54,AF54)</f>
        <v>18.399999999999999</v>
      </c>
      <c r="AQ54" s="122">
        <v>169</v>
      </c>
      <c r="AR54" s="130">
        <f t="shared" ref="AR54:AR56" si="44">(AP54/AQ54)</f>
        <v>0.10887573964497041</v>
      </c>
      <c r="AS54" s="196"/>
      <c r="AT54" s="134"/>
      <c r="AU54" s="197"/>
      <c r="AV54" s="171"/>
      <c r="AW54" s="138"/>
      <c r="AX54" s="157"/>
      <c r="AY54" s="171"/>
      <c r="AZ54" s="134"/>
      <c r="BA54" s="135"/>
      <c r="BB54" s="171"/>
      <c r="BC54" s="134"/>
      <c r="BD54" s="135"/>
    </row>
    <row r="55" spans="1:74" s="5" customFormat="1" x14ac:dyDescent="0.25">
      <c r="A55" s="258" t="s">
        <v>57</v>
      </c>
      <c r="B55" s="260"/>
      <c r="C55" s="73"/>
      <c r="D55" s="43">
        <v>81</v>
      </c>
      <c r="E55" s="53"/>
      <c r="F55" s="53"/>
      <c r="G55" s="53"/>
      <c r="H55" s="59"/>
      <c r="I55" s="15"/>
      <c r="J55" s="73"/>
      <c r="K55" s="43">
        <v>79</v>
      </c>
      <c r="L55" s="53"/>
      <c r="M55" s="53"/>
      <c r="N55" s="53"/>
      <c r="O55" s="59"/>
      <c r="P55" s="15"/>
      <c r="Q55" s="73"/>
      <c r="R55" s="43">
        <v>82</v>
      </c>
      <c r="S55" s="53"/>
      <c r="T55" s="53"/>
      <c r="U55" s="53"/>
      <c r="V55" s="59"/>
      <c r="W55" s="15"/>
      <c r="X55" s="73"/>
      <c r="Y55" s="43">
        <v>92</v>
      </c>
      <c r="Z55" s="53"/>
      <c r="AA55" s="53"/>
      <c r="AB55" s="53"/>
      <c r="AC55" s="59"/>
      <c r="AD55" s="15"/>
      <c r="AE55" s="73"/>
      <c r="AF55" s="43">
        <v>108</v>
      </c>
      <c r="AG55" s="53"/>
      <c r="AH55" s="53"/>
      <c r="AI55" s="53"/>
      <c r="AJ55" s="59"/>
      <c r="AK55" s="15"/>
      <c r="AL55" s="164" t="s">
        <v>90</v>
      </c>
      <c r="AM55" s="184"/>
      <c r="AN55" s="134"/>
      <c r="AO55" s="141"/>
      <c r="AP55" s="177">
        <f>AVERAGE(D55,K55,R55,Y55,AF55)</f>
        <v>88.4</v>
      </c>
      <c r="AQ55" s="122">
        <v>173</v>
      </c>
      <c r="AR55" s="130">
        <f t="shared" si="44"/>
        <v>0.51098265895953765</v>
      </c>
      <c r="AS55" s="196"/>
      <c r="AT55" s="134"/>
      <c r="AU55" s="197"/>
      <c r="AV55" s="171"/>
      <c r="AW55" s="138"/>
      <c r="AX55" s="157"/>
      <c r="AY55" s="171"/>
      <c r="AZ55" s="134"/>
      <c r="BA55" s="135"/>
      <c r="BB55" s="171"/>
      <c r="BC55" s="134"/>
      <c r="BD55" s="135"/>
    </row>
    <row r="56" spans="1:74" s="5" customFormat="1" x14ac:dyDescent="0.25">
      <c r="A56" s="258" t="s">
        <v>58</v>
      </c>
      <c r="B56" s="260"/>
      <c r="C56" s="73"/>
      <c r="D56" s="43">
        <v>72</v>
      </c>
      <c r="E56" s="53"/>
      <c r="F56" s="53"/>
      <c r="G56" s="53"/>
      <c r="H56" s="59"/>
      <c r="I56" s="15"/>
      <c r="J56" s="73"/>
      <c r="K56" s="43">
        <v>61</v>
      </c>
      <c r="L56" s="53"/>
      <c r="M56" s="53"/>
      <c r="N56" s="53"/>
      <c r="O56" s="59"/>
      <c r="P56" s="15"/>
      <c r="Q56" s="73"/>
      <c r="R56" s="43">
        <v>72</v>
      </c>
      <c r="S56" s="53"/>
      <c r="T56" s="53"/>
      <c r="U56" s="53"/>
      <c r="V56" s="59"/>
      <c r="W56" s="15"/>
      <c r="X56" s="73"/>
      <c r="Y56" s="43">
        <v>68</v>
      </c>
      <c r="Z56" s="53"/>
      <c r="AA56" s="53"/>
      <c r="AB56" s="53"/>
      <c r="AC56" s="59"/>
      <c r="AD56" s="15"/>
      <c r="AE56" s="73"/>
      <c r="AF56" s="43">
        <v>90</v>
      </c>
      <c r="AG56" s="53"/>
      <c r="AH56" s="53"/>
      <c r="AI56" s="53"/>
      <c r="AJ56" s="59"/>
      <c r="AK56" s="15"/>
      <c r="AL56" s="164" t="s">
        <v>91</v>
      </c>
      <c r="AM56" s="184"/>
      <c r="AN56" s="134"/>
      <c r="AO56" s="141"/>
      <c r="AP56" s="177">
        <f>AVERAGE(D56,K56,R56,Y56,AF56)</f>
        <v>72.599999999999994</v>
      </c>
      <c r="AQ56" s="22">
        <v>172</v>
      </c>
      <c r="AR56" s="130">
        <f t="shared" si="44"/>
        <v>0.42209302325581394</v>
      </c>
      <c r="AS56" s="196"/>
      <c r="AT56" s="134"/>
      <c r="AU56" s="197"/>
      <c r="AV56" s="171"/>
      <c r="AW56" s="138"/>
      <c r="AX56" s="157"/>
      <c r="AY56" s="171"/>
      <c r="AZ56" s="134"/>
      <c r="BA56" s="135"/>
      <c r="BB56" s="171"/>
      <c r="BC56" s="134"/>
      <c r="BD56" s="135"/>
    </row>
    <row r="57" spans="1:74" s="5" customFormat="1" x14ac:dyDescent="0.25">
      <c r="A57" s="258" t="s">
        <v>92</v>
      </c>
      <c r="B57" s="260"/>
      <c r="C57" s="7">
        <v>134</v>
      </c>
      <c r="D57" s="70"/>
      <c r="E57" s="53"/>
      <c r="F57" s="53"/>
      <c r="G57" s="53"/>
      <c r="H57" s="59"/>
      <c r="I57" s="15"/>
      <c r="J57" s="7">
        <v>131</v>
      </c>
      <c r="K57" s="70"/>
      <c r="L57" s="53"/>
      <c r="M57" s="53"/>
      <c r="N57" s="53"/>
      <c r="O57" s="59"/>
      <c r="P57" s="15"/>
      <c r="Q57" s="7">
        <v>127</v>
      </c>
      <c r="R57" s="70"/>
      <c r="S57" s="53"/>
      <c r="T57" s="53"/>
      <c r="U57" s="53"/>
      <c r="V57" s="59"/>
      <c r="W57" s="15"/>
      <c r="X57" s="7">
        <v>118</v>
      </c>
      <c r="Y57" s="70"/>
      <c r="Z57" s="53"/>
      <c r="AA57" s="53"/>
      <c r="AB57" s="53"/>
      <c r="AC57" s="59"/>
      <c r="AD57" s="15"/>
      <c r="AE57" s="7">
        <v>145</v>
      </c>
      <c r="AF57" s="70"/>
      <c r="AG57" s="53"/>
      <c r="AH57" s="53"/>
      <c r="AI57" s="53"/>
      <c r="AJ57" s="59"/>
      <c r="AK57" s="15"/>
      <c r="AL57" s="164" t="s">
        <v>94</v>
      </c>
      <c r="AM57" s="187">
        <f>AVERAGE(C57,J57,Q57,X57,AE57)</f>
        <v>131</v>
      </c>
      <c r="AN57" s="129">
        <v>172</v>
      </c>
      <c r="AO57" s="140">
        <f t="shared" ref="AO57" si="45">(AM57/AN57)</f>
        <v>0.76162790697674421</v>
      </c>
      <c r="AP57" s="171"/>
      <c r="AQ57" s="138"/>
      <c r="AR57" s="157"/>
      <c r="AS57" s="196"/>
      <c r="AT57" s="134"/>
      <c r="AU57" s="197"/>
      <c r="AV57" s="171"/>
      <c r="AW57" s="138"/>
      <c r="AX57" s="157"/>
      <c r="AY57" s="171"/>
      <c r="AZ57" s="134"/>
      <c r="BA57" s="135"/>
      <c r="BB57" s="171"/>
      <c r="BC57" s="134"/>
      <c r="BD57" s="135"/>
    </row>
    <row r="58" spans="1:74" s="5" customFormat="1" ht="15.75" thickBot="1" x14ac:dyDescent="0.3">
      <c r="A58" s="272" t="s">
        <v>93</v>
      </c>
      <c r="B58" s="273"/>
      <c r="C58" s="21">
        <v>70</v>
      </c>
      <c r="D58" s="74"/>
      <c r="E58" s="66"/>
      <c r="F58" s="66"/>
      <c r="G58" s="66"/>
      <c r="H58" s="63"/>
      <c r="I58" s="15"/>
      <c r="J58" s="21">
        <v>50</v>
      </c>
      <c r="K58" s="74"/>
      <c r="L58" s="66"/>
      <c r="M58" s="66"/>
      <c r="N58" s="66"/>
      <c r="O58" s="63"/>
      <c r="P58" s="15"/>
      <c r="Q58" s="21">
        <v>64</v>
      </c>
      <c r="R58" s="74"/>
      <c r="S58" s="66"/>
      <c r="T58" s="66"/>
      <c r="U58" s="66"/>
      <c r="V58" s="63"/>
      <c r="W58" s="15"/>
      <c r="X58" s="21">
        <v>41</v>
      </c>
      <c r="Y58" s="74"/>
      <c r="Z58" s="66"/>
      <c r="AA58" s="66"/>
      <c r="AB58" s="66"/>
      <c r="AC58" s="63"/>
      <c r="AD58" s="15"/>
      <c r="AE58" s="21">
        <v>80</v>
      </c>
      <c r="AF58" s="74"/>
      <c r="AG58" s="66"/>
      <c r="AH58" s="66"/>
      <c r="AI58" s="66"/>
      <c r="AJ58" s="63"/>
      <c r="AK58" s="15"/>
      <c r="AL58" s="166" t="s">
        <v>95</v>
      </c>
      <c r="AM58" s="190">
        <f>AVERAGE(C58,J58,Q58,X58,AE58)</f>
        <v>61</v>
      </c>
      <c r="AN58" s="131">
        <v>113</v>
      </c>
      <c r="AO58" s="142">
        <f t="shared" ref="AO58" si="46">(AM58/AN58)</f>
        <v>0.53982300884955747</v>
      </c>
      <c r="AP58" s="178"/>
      <c r="AQ58" s="139"/>
      <c r="AR58" s="160"/>
      <c r="AS58" s="205"/>
      <c r="AT58" s="136"/>
      <c r="AU58" s="206"/>
      <c r="AV58" s="178"/>
      <c r="AW58" s="139"/>
      <c r="AX58" s="160"/>
      <c r="AY58" s="178"/>
      <c r="AZ58" s="136"/>
      <c r="BA58" s="137"/>
      <c r="BB58" s="178"/>
      <c r="BC58" s="136"/>
      <c r="BD58" s="137"/>
    </row>
    <row r="59" spans="1:74" s="5" customFormat="1" x14ac:dyDescent="0.25">
      <c r="C59" s="35">
        <f>SUM(C44:C58)</f>
        <v>566</v>
      </c>
      <c r="D59" s="35">
        <f>SUM(D44:D58)</f>
        <v>175</v>
      </c>
      <c r="E59" s="35">
        <f>SUM(E44:E58)</f>
        <v>46</v>
      </c>
      <c r="F59" s="35"/>
      <c r="G59" s="35"/>
      <c r="H59" s="35">
        <f>SUM(H44:H58)</f>
        <v>75</v>
      </c>
      <c r="I59" s="36"/>
      <c r="J59" s="35">
        <f>SUM(J44:J58)</f>
        <v>510</v>
      </c>
      <c r="K59" s="35">
        <f>SUM(K44:K58)</f>
        <v>148</v>
      </c>
      <c r="L59" s="35">
        <f>SUM(L44:L58)</f>
        <v>3</v>
      </c>
      <c r="M59" s="35"/>
      <c r="N59" s="35"/>
      <c r="O59" s="35">
        <f>SUM(O44:O58)</f>
        <v>8</v>
      </c>
      <c r="P59" s="36"/>
      <c r="Q59" s="35">
        <f>SUM(Q44:Q58)</f>
        <v>549</v>
      </c>
      <c r="R59" s="35">
        <f>SUM(R44:R58)</f>
        <v>182</v>
      </c>
      <c r="S59" s="35">
        <f>SUM(S44:S58)</f>
        <v>14</v>
      </c>
      <c r="T59" s="35"/>
      <c r="U59" s="35"/>
      <c r="V59" s="35">
        <f>SUM(V44:V58)</f>
        <v>44</v>
      </c>
      <c r="W59" s="36"/>
      <c r="X59" s="35">
        <f>SUM(X44:X58)</f>
        <v>559</v>
      </c>
      <c r="Y59" s="35">
        <f>SUM(Y44:Y58)</f>
        <v>200</v>
      </c>
      <c r="Z59" s="35">
        <f>SUM(Z44:Z58)</f>
        <v>5</v>
      </c>
      <c r="AA59" s="35"/>
      <c r="AB59" s="35"/>
      <c r="AC59" s="35">
        <f>SUM(AC44:AC58)</f>
        <v>53</v>
      </c>
      <c r="AD59" s="36"/>
      <c r="AE59" s="35">
        <f>SUM(AE44:AE58)</f>
        <v>637</v>
      </c>
      <c r="AF59" s="35">
        <f>SUM(AF44:AF58)</f>
        <v>309</v>
      </c>
      <c r="AG59" s="35">
        <f>SUM(AG44:AG58)</f>
        <v>82</v>
      </c>
      <c r="AH59" s="35"/>
      <c r="AI59" s="35"/>
      <c r="AJ59" s="35">
        <f>SUM(AJ44:AJ58)</f>
        <v>65</v>
      </c>
      <c r="AK59" s="128"/>
      <c r="AL59" s="36"/>
      <c r="AM59" s="143"/>
      <c r="AN59" s="15"/>
      <c r="AO59" s="22"/>
      <c r="AP59" s="143"/>
      <c r="AQ59" s="15"/>
      <c r="AR59" s="144"/>
      <c r="AS59" s="15"/>
      <c r="AT59" s="15"/>
      <c r="AU59" s="145"/>
      <c r="AV59" s="143"/>
      <c r="AW59" s="15"/>
      <c r="AX59" s="22"/>
      <c r="AY59" s="143"/>
      <c r="AZ59" s="15"/>
      <c r="BA59" s="22"/>
      <c r="BB59" s="143"/>
      <c r="BC59" s="15"/>
      <c r="BD59" s="22"/>
    </row>
    <row r="60" spans="1:74" s="5" customFormat="1" ht="15.75" thickBot="1" x14ac:dyDescent="0.3">
      <c r="C60" s="35"/>
      <c r="D60" s="35"/>
      <c r="E60" s="35"/>
      <c r="F60" s="35"/>
      <c r="G60" s="35"/>
      <c r="H60" s="35"/>
      <c r="I60" s="36"/>
      <c r="J60" s="35"/>
      <c r="K60" s="35"/>
      <c r="L60" s="35"/>
      <c r="M60" s="35"/>
      <c r="N60" s="35"/>
      <c r="O60" s="35"/>
      <c r="P60" s="36"/>
      <c r="Q60" s="35"/>
      <c r="R60" s="35"/>
      <c r="S60" s="35"/>
      <c r="T60" s="35"/>
      <c r="U60" s="35"/>
      <c r="V60" s="35"/>
      <c r="W60" s="36"/>
      <c r="X60" s="35"/>
      <c r="Y60" s="35"/>
      <c r="Z60" s="35"/>
      <c r="AA60" s="35"/>
      <c r="AB60" s="35"/>
      <c r="AC60" s="35"/>
      <c r="AD60" s="36"/>
      <c r="AE60" s="35"/>
      <c r="AF60" s="35"/>
      <c r="AG60" s="35"/>
      <c r="AH60" s="35"/>
      <c r="AI60" s="35"/>
      <c r="AJ60" s="35"/>
      <c r="AK60" s="128"/>
      <c r="AL60" s="36"/>
      <c r="AM60" s="143"/>
      <c r="AN60" s="15"/>
      <c r="AO60" s="22"/>
      <c r="AP60" s="143"/>
      <c r="AQ60" s="15"/>
      <c r="AR60" s="144"/>
      <c r="AS60" s="15"/>
      <c r="AT60" s="15"/>
      <c r="AU60" s="145"/>
      <c r="AV60" s="143"/>
      <c r="AW60" s="15"/>
      <c r="AX60" s="22"/>
      <c r="AY60" s="143"/>
      <c r="AZ60" s="15"/>
      <c r="BA60" s="22"/>
      <c r="BB60" s="143"/>
      <c r="BC60" s="15"/>
      <c r="BD60" s="22"/>
    </row>
    <row r="61" spans="1:74" s="5" customFormat="1" x14ac:dyDescent="0.25">
      <c r="C61" s="100" t="s">
        <v>40</v>
      </c>
      <c r="D61" s="40" t="s">
        <v>1</v>
      </c>
      <c r="E61" s="101" t="s">
        <v>2</v>
      </c>
      <c r="F61" s="101" t="s">
        <v>41</v>
      </c>
      <c r="G61" s="102" t="s">
        <v>36</v>
      </c>
      <c r="H61" s="103" t="s">
        <v>42</v>
      </c>
      <c r="I61" s="31"/>
      <c r="J61" s="100" t="s">
        <v>40</v>
      </c>
      <c r="K61" s="40" t="s">
        <v>1</v>
      </c>
      <c r="L61" s="101" t="s">
        <v>2</v>
      </c>
      <c r="M61" s="101" t="s">
        <v>41</v>
      </c>
      <c r="N61" s="102" t="s">
        <v>36</v>
      </c>
      <c r="O61" s="103" t="s">
        <v>42</v>
      </c>
      <c r="P61" s="31"/>
      <c r="Q61" s="100" t="s">
        <v>40</v>
      </c>
      <c r="R61" s="40" t="s">
        <v>1</v>
      </c>
      <c r="S61" s="101" t="s">
        <v>2</v>
      </c>
      <c r="T61" s="101" t="s">
        <v>41</v>
      </c>
      <c r="U61" s="102" t="s">
        <v>36</v>
      </c>
      <c r="V61" s="103" t="s">
        <v>42</v>
      </c>
      <c r="W61" s="31"/>
      <c r="X61" s="100" t="s">
        <v>40</v>
      </c>
      <c r="Y61" s="40" t="s">
        <v>1</v>
      </c>
      <c r="Z61" s="101" t="s">
        <v>2</v>
      </c>
      <c r="AA61" s="101" t="s">
        <v>41</v>
      </c>
      <c r="AB61" s="102" t="s">
        <v>36</v>
      </c>
      <c r="AC61" s="103" t="s">
        <v>42</v>
      </c>
      <c r="AD61" s="31"/>
      <c r="AE61" s="100" t="s">
        <v>40</v>
      </c>
      <c r="AF61" s="40" t="s">
        <v>1</v>
      </c>
      <c r="AG61" s="101" t="s">
        <v>2</v>
      </c>
      <c r="AH61" s="101" t="s">
        <v>41</v>
      </c>
      <c r="AI61" s="102" t="s">
        <v>36</v>
      </c>
      <c r="AJ61" s="103" t="s">
        <v>42</v>
      </c>
      <c r="AK61" s="31"/>
      <c r="AL61" s="36"/>
      <c r="AM61" s="143"/>
      <c r="AN61" s="15"/>
      <c r="AO61" s="22"/>
      <c r="AP61" s="146"/>
      <c r="AQ61" s="146"/>
      <c r="AR61" s="147"/>
      <c r="AS61" s="15"/>
      <c r="AT61" s="15"/>
      <c r="AU61" s="145"/>
      <c r="AV61" s="143"/>
      <c r="AW61" s="15"/>
      <c r="AX61" s="22"/>
      <c r="AY61" s="143"/>
      <c r="AZ61" s="15"/>
      <c r="BA61" s="22"/>
      <c r="BB61" s="143"/>
      <c r="BC61" s="15"/>
      <c r="BD61" s="22"/>
    </row>
    <row r="62" spans="1:74" s="5" customFormat="1" ht="19.5" thickBot="1" x14ac:dyDescent="0.35">
      <c r="A62" s="271" t="s">
        <v>76</v>
      </c>
      <c r="B62" s="271"/>
      <c r="C62" s="104">
        <f t="shared" ref="C62:H62" si="47">SUM(C16,C32,C42,C59)</f>
        <v>703</v>
      </c>
      <c r="D62" s="105">
        <f t="shared" si="47"/>
        <v>931</v>
      </c>
      <c r="E62" s="105">
        <f t="shared" si="47"/>
        <v>689</v>
      </c>
      <c r="F62" s="105">
        <f t="shared" si="47"/>
        <v>481</v>
      </c>
      <c r="G62" s="105">
        <f t="shared" si="47"/>
        <v>182</v>
      </c>
      <c r="H62" s="106">
        <f t="shared" si="47"/>
        <v>248</v>
      </c>
      <c r="I62" s="36"/>
      <c r="J62" s="104">
        <f t="shared" ref="J62:O62" si="48">SUM(J16,J32,J42,J59)</f>
        <v>651</v>
      </c>
      <c r="K62" s="105">
        <f t="shared" si="48"/>
        <v>808</v>
      </c>
      <c r="L62" s="105">
        <f t="shared" si="48"/>
        <v>525</v>
      </c>
      <c r="M62" s="105">
        <f t="shared" si="48"/>
        <v>476</v>
      </c>
      <c r="N62" s="105">
        <f t="shared" si="48"/>
        <v>181</v>
      </c>
      <c r="O62" s="106">
        <f t="shared" si="48"/>
        <v>193</v>
      </c>
      <c r="P62" s="36"/>
      <c r="Q62" s="104">
        <f t="shared" ref="Q62:V62" si="49">SUM(Q16,Q32,Q42,Q59)</f>
        <v>683</v>
      </c>
      <c r="R62" s="105">
        <f t="shared" si="49"/>
        <v>968</v>
      </c>
      <c r="S62" s="105">
        <f t="shared" si="49"/>
        <v>512</v>
      </c>
      <c r="T62" s="105">
        <f t="shared" si="49"/>
        <v>487</v>
      </c>
      <c r="U62" s="105">
        <f t="shared" si="49"/>
        <v>149</v>
      </c>
      <c r="V62" s="106">
        <f t="shared" si="49"/>
        <v>235</v>
      </c>
      <c r="W62" s="36"/>
      <c r="X62" s="104">
        <f t="shared" ref="X62:AC62" si="50">SUM(X16,X32,X42,X59)</f>
        <v>687</v>
      </c>
      <c r="Y62" s="105">
        <f t="shared" si="50"/>
        <v>816</v>
      </c>
      <c r="Z62" s="105">
        <f t="shared" si="50"/>
        <v>596</v>
      </c>
      <c r="AA62" s="105">
        <f t="shared" si="50"/>
        <v>496</v>
      </c>
      <c r="AB62" s="105">
        <f t="shared" si="50"/>
        <v>145</v>
      </c>
      <c r="AC62" s="106">
        <f t="shared" si="50"/>
        <v>216</v>
      </c>
      <c r="AD62" s="36"/>
      <c r="AE62" s="104">
        <f t="shared" ref="AE62:AJ62" si="51">SUM(AE16,AE32,AE42,AE59)</f>
        <v>782</v>
      </c>
      <c r="AF62" s="105">
        <f t="shared" si="51"/>
        <v>1343</v>
      </c>
      <c r="AG62" s="105">
        <f t="shared" si="51"/>
        <v>1058</v>
      </c>
      <c r="AH62" s="105">
        <f t="shared" si="51"/>
        <v>482</v>
      </c>
      <c r="AI62" s="105">
        <f t="shared" si="51"/>
        <v>199</v>
      </c>
      <c r="AJ62" s="106">
        <f t="shared" si="51"/>
        <v>369</v>
      </c>
      <c r="AK62" s="16"/>
      <c r="AL62" s="36"/>
      <c r="AM62" s="22"/>
      <c r="AN62" s="22"/>
      <c r="AO62" s="22"/>
      <c r="AP62" s="22"/>
      <c r="AQ62" s="22"/>
      <c r="AR62" s="22"/>
      <c r="AS62" s="15"/>
      <c r="AT62" s="15"/>
      <c r="AU62" s="15"/>
      <c r="AV62" s="22"/>
      <c r="AW62" s="22"/>
      <c r="AX62" s="22"/>
      <c r="AY62" s="22"/>
      <c r="AZ62" s="22"/>
      <c r="BA62" s="22"/>
      <c r="BB62" s="22"/>
      <c r="BC62" s="22"/>
      <c r="BD62" s="22"/>
    </row>
    <row r="63" spans="1:74" s="5" customFormat="1" ht="18.75" x14ac:dyDescent="0.3">
      <c r="A63" s="118"/>
      <c r="B63" s="118"/>
      <c r="C63" s="16"/>
      <c r="D63" s="16"/>
      <c r="E63" s="16"/>
      <c r="F63" s="16"/>
      <c r="G63" s="16"/>
      <c r="H63" s="16"/>
      <c r="I63" s="36"/>
      <c r="J63" s="16"/>
      <c r="K63" s="16"/>
      <c r="L63" s="16"/>
      <c r="M63" s="16"/>
      <c r="N63" s="16"/>
      <c r="O63" s="16"/>
      <c r="P63" s="36"/>
      <c r="Q63" s="16"/>
      <c r="R63" s="16"/>
      <c r="S63" s="16"/>
      <c r="T63" s="16"/>
      <c r="U63" s="16"/>
      <c r="V63" s="16"/>
      <c r="W63" s="36"/>
      <c r="X63" s="16"/>
      <c r="Y63" s="16"/>
      <c r="Z63" s="16"/>
      <c r="AA63" s="16"/>
      <c r="AB63" s="16"/>
      <c r="AC63" s="16"/>
      <c r="AD63" s="36"/>
      <c r="AE63" s="16"/>
      <c r="AF63" s="16"/>
      <c r="AG63" s="16"/>
      <c r="AH63" s="16"/>
      <c r="AI63" s="16"/>
      <c r="AJ63" s="16"/>
      <c r="AK63" s="16"/>
      <c r="AL63" s="36"/>
      <c r="AS63" s="1"/>
      <c r="AT63" s="1"/>
      <c r="AU63" s="1"/>
      <c r="BE63" s="150"/>
      <c r="BF63" s="150"/>
      <c r="BG63" s="150"/>
      <c r="BH63" s="150"/>
      <c r="BI63" s="150"/>
      <c r="BJ63" s="150"/>
      <c r="BK63" s="150"/>
      <c r="BL63" s="150"/>
      <c r="BM63" s="150"/>
      <c r="BN63" s="150"/>
      <c r="BO63" s="150"/>
      <c r="BP63" s="150"/>
      <c r="BQ63" s="150"/>
      <c r="BR63" s="150"/>
      <c r="BS63" s="150"/>
      <c r="BT63" s="150"/>
      <c r="BU63" s="150"/>
      <c r="BV63" s="150"/>
    </row>
    <row r="64" spans="1:74" s="5" customFormat="1" ht="4.5" customHeight="1" x14ac:dyDescent="0.25">
      <c r="A64" s="119"/>
      <c r="B64" s="119"/>
      <c r="C64" s="120"/>
      <c r="D64" s="120"/>
      <c r="E64" s="120"/>
      <c r="F64" s="120"/>
      <c r="G64" s="120"/>
      <c r="H64" s="120"/>
      <c r="I64" s="121"/>
      <c r="J64" s="120"/>
      <c r="K64" s="120"/>
      <c r="L64" s="120"/>
      <c r="M64" s="120"/>
      <c r="N64" s="120"/>
      <c r="O64" s="120"/>
      <c r="P64" s="121"/>
      <c r="Q64" s="120"/>
      <c r="R64" s="120"/>
      <c r="S64" s="120"/>
      <c r="T64" s="120"/>
      <c r="U64" s="120"/>
      <c r="V64" s="120"/>
      <c r="W64" s="121"/>
      <c r="X64" s="120"/>
      <c r="Y64" s="120"/>
      <c r="Z64" s="120"/>
      <c r="AA64" s="120"/>
      <c r="AB64" s="120"/>
      <c r="AC64" s="120"/>
      <c r="AD64" s="121"/>
      <c r="AE64" s="120"/>
      <c r="AF64" s="120"/>
      <c r="AG64" s="120"/>
      <c r="AH64" s="120"/>
      <c r="AI64" s="120"/>
      <c r="AJ64" s="120"/>
      <c r="AK64" s="120"/>
      <c r="AL64" s="119"/>
      <c r="AM64" s="119"/>
      <c r="AN64" s="120"/>
      <c r="AO64" s="120"/>
      <c r="AP64" s="120"/>
      <c r="AQ64" s="120"/>
      <c r="AR64" s="120"/>
      <c r="AS64" s="120"/>
      <c r="AT64" s="121"/>
      <c r="AU64" s="120"/>
      <c r="AV64" s="120"/>
      <c r="AW64" s="120"/>
      <c r="AX64" s="120"/>
      <c r="AY64" s="120"/>
      <c r="AZ64" s="120"/>
      <c r="BA64" s="121"/>
      <c r="BB64" s="120"/>
      <c r="BC64" s="120"/>
      <c r="BD64" s="120"/>
      <c r="BE64" s="161"/>
      <c r="BF64" s="161"/>
      <c r="BG64" s="161"/>
      <c r="BH64" s="162"/>
      <c r="BI64" s="161"/>
      <c r="BJ64" s="161"/>
      <c r="BK64" s="161"/>
      <c r="BL64" s="161"/>
      <c r="BM64" s="161"/>
      <c r="BN64" s="161"/>
      <c r="BO64" s="162"/>
      <c r="BP64" s="161"/>
      <c r="BQ64" s="161"/>
      <c r="BR64" s="161"/>
      <c r="BS64" s="161"/>
      <c r="BT64" s="161"/>
      <c r="BU64" s="161"/>
      <c r="BV64" s="161"/>
    </row>
    <row r="65" spans="1:74" s="5" customFormat="1" ht="15.75" thickBot="1" x14ac:dyDescent="0.3">
      <c r="A65" s="248" t="s">
        <v>82</v>
      </c>
      <c r="B65" s="248"/>
      <c r="C65" s="14"/>
      <c r="D65" s="14"/>
      <c r="E65" s="15"/>
      <c r="F65" s="15"/>
      <c r="G65" s="15"/>
      <c r="H65" s="15"/>
      <c r="I65" s="15"/>
      <c r="J65" s="14"/>
      <c r="K65" s="14"/>
      <c r="L65" s="15"/>
      <c r="M65" s="15"/>
      <c r="N65" s="15"/>
      <c r="O65" s="15"/>
      <c r="P65" s="15"/>
      <c r="Q65" s="14"/>
      <c r="R65" s="14"/>
      <c r="S65" s="15"/>
      <c r="T65" s="15"/>
      <c r="U65" s="15"/>
      <c r="V65" s="15"/>
      <c r="W65" s="15"/>
      <c r="X65" s="14"/>
      <c r="Y65" s="14"/>
      <c r="Z65" s="15"/>
      <c r="AA65" s="15"/>
      <c r="AB65" s="15"/>
      <c r="AC65" s="15"/>
      <c r="AD65" s="15"/>
      <c r="AE65" s="14"/>
      <c r="AF65" s="14"/>
      <c r="AG65" s="15"/>
      <c r="AH65" s="15"/>
      <c r="AI65" s="15"/>
      <c r="AJ65" s="15"/>
      <c r="AK65" s="15"/>
      <c r="AL65" s="15"/>
      <c r="AS65" s="1"/>
      <c r="AT65" s="1"/>
      <c r="AU65" s="1"/>
      <c r="BE65" s="150"/>
      <c r="BF65" s="150"/>
      <c r="BG65" s="150"/>
      <c r="BH65" s="150"/>
      <c r="BI65" s="150"/>
      <c r="BJ65" s="150"/>
      <c r="BK65" s="150"/>
      <c r="BL65" s="150"/>
      <c r="BM65" s="150"/>
      <c r="BN65" s="150"/>
      <c r="BO65" s="150"/>
      <c r="BP65" s="150"/>
      <c r="BQ65" s="150"/>
      <c r="BR65" s="150"/>
      <c r="BS65" s="150"/>
      <c r="BT65" s="150"/>
      <c r="BU65" s="150"/>
      <c r="BV65" s="150"/>
    </row>
    <row r="66" spans="1:74" s="5" customFormat="1" ht="15.75" thickBot="1" x14ac:dyDescent="0.3">
      <c r="A66" s="269" t="s">
        <v>14</v>
      </c>
      <c r="B66" s="270"/>
      <c r="C66" s="26"/>
      <c r="D66" s="26"/>
      <c r="E66" s="15"/>
      <c r="F66" s="15"/>
      <c r="G66" s="15"/>
      <c r="H66" s="15"/>
      <c r="I66" s="15"/>
      <c r="J66" s="26"/>
      <c r="K66" s="26"/>
      <c r="L66" s="15"/>
      <c r="M66" s="15"/>
      <c r="N66" s="15"/>
      <c r="O66" s="15"/>
      <c r="P66" s="15"/>
      <c r="Q66" s="26"/>
      <c r="R66" s="26"/>
      <c r="S66" s="15"/>
      <c r="T66" s="15"/>
      <c r="U66" s="15"/>
      <c r="V66" s="15"/>
      <c r="W66" s="15"/>
      <c r="X66" s="26"/>
      <c r="Y66" s="26"/>
      <c r="Z66" s="15"/>
      <c r="AA66" s="15"/>
      <c r="AB66" s="15"/>
      <c r="AC66" s="15"/>
      <c r="AD66" s="15"/>
      <c r="AE66" s="26"/>
      <c r="AF66" s="26"/>
      <c r="AG66" s="15"/>
      <c r="AH66" s="15"/>
      <c r="AI66" s="15"/>
      <c r="AJ66" s="15"/>
      <c r="AK66" s="15"/>
      <c r="AL66" s="15"/>
      <c r="AS66" s="1"/>
      <c r="AT66" s="1"/>
      <c r="AU66" s="1"/>
      <c r="BE66" s="150"/>
      <c r="BF66" s="150"/>
      <c r="BG66" s="150"/>
      <c r="BH66" s="150"/>
      <c r="BI66" s="150"/>
      <c r="BJ66" s="150"/>
      <c r="BK66" s="150"/>
      <c r="BL66" s="150"/>
      <c r="BM66" s="150"/>
      <c r="BN66" s="150"/>
      <c r="BO66" s="150"/>
      <c r="BP66" s="150"/>
      <c r="BQ66" s="150"/>
      <c r="BR66" s="150"/>
      <c r="BS66" s="150"/>
      <c r="BT66" s="150"/>
      <c r="BU66" s="150"/>
      <c r="BV66" s="150"/>
    </row>
    <row r="67" spans="1:74" s="5" customFormat="1" x14ac:dyDescent="0.25">
      <c r="A67" s="95"/>
      <c r="B67" s="96" t="s">
        <v>48</v>
      </c>
      <c r="C67" s="82"/>
      <c r="D67" s="68"/>
      <c r="E67" s="68"/>
      <c r="F67" s="68"/>
      <c r="G67" s="68"/>
      <c r="H67" s="97"/>
      <c r="I67" s="15"/>
      <c r="J67" s="82"/>
      <c r="K67" s="68"/>
      <c r="L67" s="68"/>
      <c r="M67" s="68"/>
      <c r="N67" s="68"/>
      <c r="O67" s="97">
        <v>0</v>
      </c>
      <c r="P67" s="15"/>
      <c r="Q67" s="82"/>
      <c r="R67" s="68"/>
      <c r="S67" s="68"/>
      <c r="T67" s="68"/>
      <c r="U67" s="68"/>
      <c r="V67" s="97">
        <v>0</v>
      </c>
      <c r="W67" s="15"/>
      <c r="X67" s="82"/>
      <c r="Y67" s="68"/>
      <c r="Z67" s="68"/>
      <c r="AA67" s="68"/>
      <c r="AB67" s="68"/>
      <c r="AC67" s="97">
        <v>0</v>
      </c>
      <c r="AD67" s="15"/>
      <c r="AE67" s="82"/>
      <c r="AF67" s="68"/>
      <c r="AG67" s="68"/>
      <c r="AH67" s="68"/>
      <c r="AI67" s="68"/>
      <c r="AJ67" s="97">
        <v>0</v>
      </c>
      <c r="AK67" s="14"/>
      <c r="AL67" s="15"/>
      <c r="AS67" s="1"/>
      <c r="AT67" s="1"/>
      <c r="AU67" s="1"/>
      <c r="BE67" s="150"/>
      <c r="BF67" s="150"/>
      <c r="BG67" s="150"/>
      <c r="BH67" s="150"/>
      <c r="BI67" s="150"/>
      <c r="BJ67" s="150"/>
      <c r="BK67" s="150"/>
      <c r="BL67" s="150"/>
      <c r="BM67" s="150"/>
      <c r="BN67" s="150"/>
      <c r="BO67" s="150"/>
      <c r="BP67" s="150"/>
      <c r="BQ67" s="150"/>
      <c r="BR67" s="150"/>
      <c r="BS67" s="150"/>
      <c r="BT67" s="150"/>
      <c r="BU67" s="150"/>
      <c r="BV67" s="150"/>
    </row>
    <row r="68" spans="1:74" s="5" customFormat="1" x14ac:dyDescent="0.25">
      <c r="A68" s="4"/>
      <c r="B68" s="42" t="s">
        <v>49</v>
      </c>
      <c r="C68" s="58"/>
      <c r="D68" s="53"/>
      <c r="E68" s="53"/>
      <c r="F68" s="53"/>
      <c r="G68" s="53"/>
      <c r="H68" s="33"/>
      <c r="I68" s="15"/>
      <c r="J68" s="58"/>
      <c r="K68" s="53"/>
      <c r="L68" s="53"/>
      <c r="M68" s="53"/>
      <c r="N68" s="53"/>
      <c r="O68" s="33">
        <v>3</v>
      </c>
      <c r="P68" s="15"/>
      <c r="Q68" s="58"/>
      <c r="R68" s="53"/>
      <c r="S68" s="53"/>
      <c r="T68" s="53"/>
      <c r="U68" s="53"/>
      <c r="V68" s="33">
        <v>0</v>
      </c>
      <c r="W68" s="15"/>
      <c r="X68" s="58"/>
      <c r="Y68" s="53"/>
      <c r="Z68" s="53"/>
      <c r="AA68" s="53"/>
      <c r="AB68" s="53"/>
      <c r="AC68" s="33">
        <v>9</v>
      </c>
      <c r="AD68" s="15"/>
      <c r="AE68" s="58"/>
      <c r="AF68" s="53"/>
      <c r="AG68" s="53"/>
      <c r="AH68" s="53"/>
      <c r="AI68" s="53"/>
      <c r="AJ68" s="33">
        <v>4</v>
      </c>
      <c r="AK68" s="14"/>
      <c r="AL68" s="15"/>
      <c r="AS68" s="1"/>
      <c r="AT68" s="1"/>
      <c r="AU68" s="1"/>
    </row>
    <row r="69" spans="1:74" s="5" customFormat="1" x14ac:dyDescent="0.25">
      <c r="A69" s="4"/>
      <c r="B69" s="42" t="s">
        <v>50</v>
      </c>
      <c r="C69" s="60"/>
      <c r="D69" s="54"/>
      <c r="E69" s="54"/>
      <c r="F69" s="54"/>
      <c r="G69" s="55"/>
      <c r="H69" s="98"/>
      <c r="I69" s="15"/>
      <c r="J69" s="60"/>
      <c r="K69" s="54"/>
      <c r="L69" s="54"/>
      <c r="M69" s="54"/>
      <c r="N69" s="55"/>
      <c r="O69" s="98">
        <v>31</v>
      </c>
      <c r="P69" s="15"/>
      <c r="Q69" s="60"/>
      <c r="R69" s="54"/>
      <c r="S69" s="54"/>
      <c r="T69" s="54"/>
      <c r="U69" s="55"/>
      <c r="V69" s="98">
        <v>46</v>
      </c>
      <c r="W69" s="15"/>
      <c r="X69" s="60"/>
      <c r="Y69" s="54"/>
      <c r="Z69" s="54"/>
      <c r="AA69" s="54"/>
      <c r="AB69" s="55"/>
      <c r="AC69" s="98">
        <v>47</v>
      </c>
      <c r="AD69" s="15"/>
      <c r="AE69" s="60"/>
      <c r="AF69" s="54"/>
      <c r="AG69" s="54"/>
      <c r="AH69" s="54"/>
      <c r="AI69" s="55"/>
      <c r="AJ69" s="98">
        <v>38</v>
      </c>
      <c r="AK69" s="126"/>
      <c r="AL69" s="15"/>
      <c r="AS69" s="1"/>
      <c r="AT69" s="1"/>
      <c r="AU69" s="1"/>
    </row>
    <row r="70" spans="1:74" s="5" customFormat="1" x14ac:dyDescent="0.25">
      <c r="A70" s="4"/>
      <c r="B70" s="42" t="s">
        <v>51</v>
      </c>
      <c r="C70" s="58"/>
      <c r="D70" s="53"/>
      <c r="E70" s="53"/>
      <c r="F70" s="53"/>
      <c r="G70" s="53"/>
      <c r="H70" s="33"/>
      <c r="I70" s="15"/>
      <c r="J70" s="58"/>
      <c r="K70" s="53"/>
      <c r="L70" s="53"/>
      <c r="M70" s="53"/>
      <c r="N70" s="53"/>
      <c r="O70" s="33">
        <v>153</v>
      </c>
      <c r="P70" s="15"/>
      <c r="Q70" s="58"/>
      <c r="R70" s="53"/>
      <c r="S70" s="53"/>
      <c r="T70" s="53"/>
      <c r="U70" s="53"/>
      <c r="V70" s="33">
        <v>87</v>
      </c>
      <c r="W70" s="15"/>
      <c r="X70" s="58"/>
      <c r="Y70" s="53"/>
      <c r="Z70" s="53"/>
      <c r="AA70" s="53"/>
      <c r="AB70" s="53"/>
      <c r="AC70" s="33">
        <v>182</v>
      </c>
      <c r="AD70" s="15"/>
      <c r="AE70" s="58"/>
      <c r="AF70" s="53"/>
      <c r="AG70" s="53"/>
      <c r="AH70" s="53"/>
      <c r="AI70" s="53"/>
      <c r="AJ70" s="33">
        <v>155</v>
      </c>
      <c r="AK70" s="14"/>
      <c r="AL70" s="15"/>
      <c r="AS70" s="1"/>
      <c r="AT70" s="1"/>
      <c r="AU70" s="1"/>
    </row>
    <row r="71" spans="1:74" s="5" customFormat="1" ht="15.75" thickBot="1" x14ac:dyDescent="0.3">
      <c r="A71" s="24"/>
      <c r="B71" s="47" t="s">
        <v>52</v>
      </c>
      <c r="C71" s="62"/>
      <c r="D71" s="66"/>
      <c r="E71" s="66"/>
      <c r="F71" s="66"/>
      <c r="G71" s="66"/>
      <c r="H71" s="99"/>
      <c r="I71" s="15"/>
      <c r="J71" s="62"/>
      <c r="K71" s="66"/>
      <c r="L71" s="66"/>
      <c r="M71" s="66"/>
      <c r="N71" s="66"/>
      <c r="O71" s="99">
        <v>102</v>
      </c>
      <c r="P71" s="15"/>
      <c r="Q71" s="62"/>
      <c r="R71" s="66"/>
      <c r="S71" s="66"/>
      <c r="T71" s="66"/>
      <c r="U71" s="66"/>
      <c r="V71" s="99">
        <v>100</v>
      </c>
      <c r="W71" s="15"/>
      <c r="X71" s="62"/>
      <c r="Y71" s="66"/>
      <c r="Z71" s="66"/>
      <c r="AA71" s="66"/>
      <c r="AB71" s="66"/>
      <c r="AC71" s="99">
        <v>103</v>
      </c>
      <c r="AD71" s="15"/>
      <c r="AE71" s="62"/>
      <c r="AF71" s="66"/>
      <c r="AG71" s="66"/>
      <c r="AH71" s="66"/>
      <c r="AI71" s="66"/>
      <c r="AJ71" s="99">
        <v>104</v>
      </c>
      <c r="AK71" s="14"/>
      <c r="AL71" s="15"/>
      <c r="AS71" s="1"/>
      <c r="AT71" s="1"/>
      <c r="AU71" s="1"/>
    </row>
    <row r="72" spans="1:74" s="5" customFormat="1" x14ac:dyDescent="0.25">
      <c r="D72" s="35"/>
      <c r="H72" s="35">
        <v>257</v>
      </c>
      <c r="I72" s="22"/>
      <c r="K72" s="35"/>
      <c r="O72" s="35">
        <f>SUM(O67:O71)</f>
        <v>289</v>
      </c>
      <c r="P72" s="22"/>
      <c r="R72" s="35"/>
      <c r="V72" s="35">
        <f>SUM(V67:V71)</f>
        <v>233</v>
      </c>
      <c r="W72" s="22"/>
      <c r="Y72" s="35"/>
      <c r="AC72" s="35">
        <f>SUM(AC67:AC71)</f>
        <v>341</v>
      </c>
      <c r="AD72" s="22"/>
      <c r="AF72" s="35"/>
      <c r="AJ72" s="35">
        <f>SUM(AJ67:AJ71)</f>
        <v>301</v>
      </c>
      <c r="AK72" s="35"/>
      <c r="AL72" s="22"/>
      <c r="AS72" s="1"/>
      <c r="AT72" s="1"/>
      <c r="AU72" s="1"/>
    </row>
    <row r="73" spans="1:74" s="5" customFormat="1" ht="15.75" thickBot="1" x14ac:dyDescent="0.3">
      <c r="A73" s="248" t="s">
        <v>83</v>
      </c>
      <c r="B73" s="248"/>
      <c r="C73" s="14"/>
      <c r="D73" s="14"/>
      <c r="E73" s="15"/>
      <c r="F73" s="15"/>
      <c r="G73" s="15"/>
      <c r="H73" s="15"/>
      <c r="I73" s="15"/>
      <c r="J73" s="14"/>
      <c r="K73" s="14"/>
      <c r="L73" s="15"/>
      <c r="M73" s="15"/>
      <c r="N73" s="15"/>
      <c r="O73" s="15"/>
      <c r="P73" s="15"/>
      <c r="Q73" s="14"/>
      <c r="R73" s="14"/>
      <c r="S73" s="15"/>
      <c r="T73" s="15"/>
      <c r="U73" s="15"/>
      <c r="V73" s="15"/>
      <c r="W73" s="15"/>
      <c r="X73" s="14"/>
      <c r="Y73" s="14"/>
      <c r="Z73" s="15"/>
      <c r="AA73" s="15"/>
      <c r="AB73" s="15"/>
      <c r="AC73" s="15"/>
      <c r="AD73" s="15"/>
      <c r="AE73" s="14"/>
      <c r="AF73" s="14"/>
      <c r="AG73" s="15"/>
      <c r="AH73" s="15"/>
      <c r="AI73" s="15"/>
      <c r="AJ73" s="15"/>
      <c r="AK73" s="15"/>
      <c r="AL73" s="15"/>
      <c r="AS73" s="1"/>
      <c r="AT73" s="1"/>
      <c r="AU73" s="1"/>
    </row>
    <row r="74" spans="1:74" s="5" customFormat="1" ht="15.75" thickBot="1" x14ac:dyDescent="0.3">
      <c r="A74" s="274" t="s">
        <v>15</v>
      </c>
      <c r="B74" s="275"/>
      <c r="C74" s="26"/>
      <c r="D74" s="26"/>
      <c r="E74" s="15"/>
      <c r="F74" s="15"/>
      <c r="G74" s="15"/>
      <c r="H74" s="15"/>
      <c r="I74" s="15"/>
      <c r="J74" s="26"/>
      <c r="K74" s="26"/>
      <c r="L74" s="15"/>
      <c r="M74" s="15"/>
      <c r="N74" s="15"/>
      <c r="O74" s="15"/>
      <c r="P74" s="15"/>
      <c r="Q74" s="26"/>
      <c r="R74" s="26"/>
      <c r="S74" s="15"/>
      <c r="T74" s="15"/>
      <c r="U74" s="15"/>
      <c r="V74" s="15"/>
      <c r="W74" s="15"/>
      <c r="X74" s="26"/>
      <c r="Y74" s="26"/>
      <c r="Z74" s="15"/>
      <c r="AA74" s="15"/>
      <c r="AB74" s="15"/>
      <c r="AC74" s="15"/>
      <c r="AD74" s="15"/>
      <c r="AE74" s="26"/>
      <c r="AF74" s="26"/>
      <c r="AG74" s="15"/>
      <c r="AH74" s="15"/>
      <c r="AI74" s="15"/>
      <c r="AJ74" s="15"/>
      <c r="AK74" s="15"/>
      <c r="AL74" s="15"/>
      <c r="AS74" s="1"/>
      <c r="AT74" s="1"/>
      <c r="AU74" s="1"/>
    </row>
    <row r="75" spans="1:74" s="5" customFormat="1" x14ac:dyDescent="0.25">
      <c r="A75" s="45"/>
      <c r="B75" s="46" t="s">
        <v>40</v>
      </c>
      <c r="C75" s="27">
        <v>66</v>
      </c>
      <c r="D75" s="72"/>
      <c r="E75" s="68"/>
      <c r="F75" s="68"/>
      <c r="G75" s="68"/>
      <c r="H75" s="69"/>
      <c r="I75" s="15"/>
      <c r="J75" s="27">
        <v>68</v>
      </c>
      <c r="K75" s="72"/>
      <c r="L75" s="68"/>
      <c r="M75" s="68"/>
      <c r="N75" s="68"/>
      <c r="O75" s="69"/>
      <c r="P75" s="15"/>
      <c r="Q75" s="27">
        <v>58</v>
      </c>
      <c r="R75" s="72"/>
      <c r="S75" s="68"/>
      <c r="T75" s="68"/>
      <c r="U75" s="68"/>
      <c r="V75" s="69"/>
      <c r="W75" s="15"/>
      <c r="X75" s="27">
        <v>66</v>
      </c>
      <c r="Y75" s="72"/>
      <c r="Z75" s="68"/>
      <c r="AA75" s="68"/>
      <c r="AB75" s="68"/>
      <c r="AC75" s="69"/>
      <c r="AD75" s="15"/>
      <c r="AE75" s="27">
        <v>74</v>
      </c>
      <c r="AF75" s="72"/>
      <c r="AG75" s="68"/>
      <c r="AH75" s="68"/>
      <c r="AI75" s="68"/>
      <c r="AJ75" s="69"/>
      <c r="AK75" s="15"/>
      <c r="AL75" s="15"/>
      <c r="AS75" s="1"/>
      <c r="AT75" s="1"/>
      <c r="AU75" s="1"/>
    </row>
    <row r="76" spans="1:74" s="5" customFormat="1" ht="15.75" thickBot="1" x14ac:dyDescent="0.3">
      <c r="A76" s="93"/>
      <c r="B76" s="94" t="s">
        <v>47</v>
      </c>
      <c r="C76" s="62"/>
      <c r="D76" s="90"/>
      <c r="E76" s="90"/>
      <c r="F76" s="90"/>
      <c r="G76" s="91"/>
      <c r="H76" s="92">
        <v>88</v>
      </c>
      <c r="I76" s="15"/>
      <c r="J76" s="62"/>
      <c r="K76" s="90"/>
      <c r="L76" s="90"/>
      <c r="M76" s="90"/>
      <c r="N76" s="91"/>
      <c r="O76" s="92">
        <v>58</v>
      </c>
      <c r="P76" s="15"/>
      <c r="Q76" s="62"/>
      <c r="R76" s="90"/>
      <c r="S76" s="90"/>
      <c r="T76" s="90"/>
      <c r="U76" s="91"/>
      <c r="V76" s="92">
        <v>68</v>
      </c>
      <c r="W76" s="15"/>
      <c r="X76" s="62"/>
      <c r="Y76" s="90"/>
      <c r="Z76" s="90"/>
      <c r="AA76" s="90"/>
      <c r="AB76" s="91"/>
      <c r="AC76" s="92">
        <v>103</v>
      </c>
      <c r="AD76" s="15"/>
      <c r="AE76" s="62"/>
      <c r="AF76" s="90"/>
      <c r="AG76" s="90"/>
      <c r="AH76" s="90"/>
      <c r="AI76" s="91"/>
      <c r="AJ76" s="92">
        <v>88</v>
      </c>
      <c r="AK76" s="126"/>
      <c r="AL76" s="22"/>
      <c r="AS76" s="1"/>
      <c r="AT76" s="1"/>
      <c r="AU76" s="1"/>
    </row>
    <row r="77" spans="1:74" s="5" customFormat="1" x14ac:dyDescent="0.25">
      <c r="C77" s="35">
        <f>SUM(C75:C76)</f>
        <v>66</v>
      </c>
      <c r="D77" s="35"/>
      <c r="H77" s="35">
        <f>SUM(M75:M76)</f>
        <v>0</v>
      </c>
      <c r="I77" s="22"/>
      <c r="J77" s="35">
        <f>SUM(J75:J76)</f>
        <v>68</v>
      </c>
      <c r="K77" s="35"/>
      <c r="O77" s="35">
        <f>SUM(T75:T76)</f>
        <v>0</v>
      </c>
      <c r="P77" s="22"/>
      <c r="Q77" s="35">
        <f>SUM(Q75:Q76)</f>
        <v>58</v>
      </c>
      <c r="R77" s="35"/>
      <c r="V77" s="35">
        <f>SUM(AA75:AA76)</f>
        <v>0</v>
      </c>
      <c r="W77" s="22"/>
      <c r="X77" s="35">
        <f>SUM(X75:X76)</f>
        <v>66</v>
      </c>
      <c r="Y77" s="35"/>
      <c r="AC77" s="35">
        <f>SUM(AH75:AH76)</f>
        <v>0</v>
      </c>
      <c r="AD77" s="22"/>
      <c r="AE77" s="35">
        <f>SUM(AE75:AE76)</f>
        <v>74</v>
      </c>
      <c r="AF77" s="35"/>
      <c r="AJ77" s="35">
        <f>SUM(AQ75:AQ76)</f>
        <v>0</v>
      </c>
      <c r="AK77" s="35"/>
      <c r="AL77" s="22"/>
      <c r="AS77" s="1"/>
      <c r="AT77" s="1"/>
      <c r="AU77" s="1"/>
    </row>
    <row r="78" spans="1:74" s="5" customFormat="1" ht="23.25" customHeight="1" thickBot="1" x14ac:dyDescent="0.3">
      <c r="A78" s="248" t="s">
        <v>73</v>
      </c>
      <c r="B78" s="248"/>
      <c r="C78" s="14"/>
      <c r="D78" s="14"/>
      <c r="E78" s="15"/>
      <c r="F78" s="15"/>
      <c r="G78" s="15"/>
      <c r="H78" s="15"/>
      <c r="I78" s="15"/>
      <c r="J78" s="14"/>
      <c r="K78" s="14"/>
      <c r="L78" s="15"/>
      <c r="M78" s="15"/>
      <c r="N78" s="15"/>
      <c r="O78" s="15"/>
      <c r="P78" s="15"/>
      <c r="Q78" s="14"/>
      <c r="R78" s="14"/>
      <c r="S78" s="15"/>
      <c r="T78" s="15"/>
      <c r="U78" s="15"/>
      <c r="V78" s="15"/>
      <c r="W78" s="15"/>
      <c r="X78" s="14"/>
      <c r="Y78" s="14"/>
      <c r="Z78" s="15"/>
      <c r="AA78" s="15"/>
      <c r="AB78" s="15"/>
      <c r="AC78" s="15"/>
      <c r="AD78" s="15"/>
      <c r="AE78" s="14"/>
      <c r="AF78" s="14"/>
      <c r="AG78" s="15"/>
      <c r="AH78" s="15"/>
      <c r="AI78" s="15"/>
      <c r="AJ78" s="15"/>
      <c r="AK78" s="15"/>
      <c r="AL78" s="15"/>
      <c r="AS78" s="1"/>
      <c r="AT78" s="1"/>
      <c r="AU78" s="1"/>
    </row>
    <row r="79" spans="1:74" s="5" customFormat="1" ht="15.75" thickBot="1" x14ac:dyDescent="0.3">
      <c r="A79" s="249" t="s">
        <v>45</v>
      </c>
      <c r="B79" s="250"/>
      <c r="C79" s="26"/>
      <c r="D79" s="26"/>
      <c r="E79" s="15"/>
      <c r="F79" s="15"/>
      <c r="G79" s="15"/>
      <c r="H79" s="15"/>
      <c r="I79" s="15"/>
      <c r="J79" s="26"/>
      <c r="K79" s="26"/>
      <c r="L79" s="15"/>
      <c r="M79" s="15"/>
      <c r="N79" s="15"/>
      <c r="O79" s="15"/>
      <c r="P79" s="15"/>
      <c r="Q79" s="26"/>
      <c r="R79" s="26"/>
      <c r="S79" s="15"/>
      <c r="T79" s="15"/>
      <c r="U79" s="15"/>
      <c r="V79" s="15"/>
      <c r="W79" s="15"/>
      <c r="X79" s="26"/>
      <c r="Y79" s="26"/>
      <c r="Z79" s="15"/>
      <c r="AA79" s="15"/>
      <c r="AB79" s="15"/>
      <c r="AC79" s="15"/>
      <c r="AD79" s="15"/>
      <c r="AE79" s="26"/>
      <c r="AF79" s="26"/>
      <c r="AG79" s="15"/>
      <c r="AH79" s="15"/>
      <c r="AI79" s="15"/>
      <c r="AJ79" s="15"/>
      <c r="AK79" s="15"/>
      <c r="AL79" s="15"/>
      <c r="AS79" s="1"/>
      <c r="AT79" s="1"/>
      <c r="AU79" s="1"/>
    </row>
    <row r="80" spans="1:74" s="5" customFormat="1" x14ac:dyDescent="0.25">
      <c r="A80" s="45"/>
      <c r="B80" s="46" t="s">
        <v>40</v>
      </c>
      <c r="C80" s="27">
        <v>8</v>
      </c>
      <c r="D80" s="68"/>
      <c r="E80" s="68"/>
      <c r="F80" s="68"/>
      <c r="G80" s="68"/>
      <c r="H80" s="69"/>
      <c r="I80" s="15"/>
      <c r="J80" s="27">
        <v>7</v>
      </c>
      <c r="K80" s="68"/>
      <c r="L80" s="68"/>
      <c r="M80" s="68"/>
      <c r="N80" s="68"/>
      <c r="O80" s="69"/>
      <c r="P80" s="15"/>
      <c r="Q80" s="27">
        <v>6</v>
      </c>
      <c r="R80" s="68"/>
      <c r="S80" s="68"/>
      <c r="T80" s="68"/>
      <c r="U80" s="68"/>
      <c r="V80" s="69"/>
      <c r="W80" s="15"/>
      <c r="X80" s="27">
        <v>8</v>
      </c>
      <c r="Y80" s="68"/>
      <c r="Z80" s="68"/>
      <c r="AA80" s="68"/>
      <c r="AB80" s="68"/>
      <c r="AC80" s="69"/>
      <c r="AD80" s="15"/>
      <c r="AE80" s="27">
        <v>9</v>
      </c>
      <c r="AF80" s="68"/>
      <c r="AG80" s="68"/>
      <c r="AH80" s="68"/>
      <c r="AI80" s="68"/>
      <c r="AJ80" s="69"/>
      <c r="AK80" s="15"/>
      <c r="AL80" s="15"/>
      <c r="AS80" s="1"/>
      <c r="AT80" s="1"/>
      <c r="AU80" s="1"/>
    </row>
    <row r="81" spans="1:47" s="5" customFormat="1" x14ac:dyDescent="0.25">
      <c r="A81" s="4"/>
      <c r="B81" s="23" t="s">
        <v>46</v>
      </c>
      <c r="C81" s="58"/>
      <c r="D81" s="53"/>
      <c r="E81" s="53"/>
      <c r="F81" s="53"/>
      <c r="G81" s="53"/>
      <c r="H81" s="33">
        <v>18</v>
      </c>
      <c r="I81" s="15"/>
      <c r="J81" s="58"/>
      <c r="K81" s="53"/>
      <c r="L81" s="53"/>
      <c r="M81" s="53"/>
      <c r="N81" s="53"/>
      <c r="O81" s="33">
        <v>14</v>
      </c>
      <c r="P81" s="15"/>
      <c r="Q81" s="58"/>
      <c r="R81" s="53"/>
      <c r="S81" s="53"/>
      <c r="T81" s="53"/>
      <c r="U81" s="53"/>
      <c r="V81" s="33">
        <v>25</v>
      </c>
      <c r="W81" s="15"/>
      <c r="X81" s="58"/>
      <c r="Y81" s="53"/>
      <c r="Z81" s="53"/>
      <c r="AA81" s="53"/>
      <c r="AB81" s="53"/>
      <c r="AC81" s="33">
        <v>26</v>
      </c>
      <c r="AD81" s="15"/>
      <c r="AE81" s="58"/>
      <c r="AF81" s="53"/>
      <c r="AG81" s="53"/>
      <c r="AH81" s="53"/>
      <c r="AI81" s="53"/>
      <c r="AJ81" s="33">
        <v>31</v>
      </c>
      <c r="AK81" s="14"/>
      <c r="AL81" s="15"/>
      <c r="AS81" s="1"/>
      <c r="AT81" s="1"/>
      <c r="AU81" s="1"/>
    </row>
    <row r="82" spans="1:47" s="5" customFormat="1" ht="15.75" thickBot="1" x14ac:dyDescent="0.3">
      <c r="A82" s="24"/>
      <c r="B82" s="25" t="s">
        <v>47</v>
      </c>
      <c r="C82" s="62"/>
      <c r="D82" s="90"/>
      <c r="E82" s="90"/>
      <c r="F82" s="90"/>
      <c r="G82" s="91"/>
      <c r="H82" s="92">
        <v>72</v>
      </c>
      <c r="I82" s="15"/>
      <c r="J82" s="62"/>
      <c r="K82" s="90"/>
      <c r="L82" s="90"/>
      <c r="M82" s="90"/>
      <c r="N82" s="91"/>
      <c r="O82" s="92">
        <v>54</v>
      </c>
      <c r="P82" s="15"/>
      <c r="Q82" s="62"/>
      <c r="R82" s="90"/>
      <c r="S82" s="90"/>
      <c r="T82" s="90"/>
      <c r="U82" s="91"/>
      <c r="V82" s="92">
        <v>68</v>
      </c>
      <c r="W82" s="15"/>
      <c r="X82" s="62"/>
      <c r="Y82" s="90"/>
      <c r="Z82" s="90"/>
      <c r="AA82" s="90"/>
      <c r="AB82" s="91"/>
      <c r="AC82" s="92">
        <v>60</v>
      </c>
      <c r="AD82" s="15"/>
      <c r="AE82" s="62"/>
      <c r="AF82" s="90"/>
      <c r="AG82" s="90"/>
      <c r="AH82" s="90"/>
      <c r="AI82" s="91"/>
      <c r="AJ82" s="92">
        <v>60</v>
      </c>
      <c r="AK82" s="126"/>
      <c r="AL82" s="15"/>
      <c r="AS82" s="1"/>
      <c r="AT82" s="1"/>
      <c r="AU82" s="1"/>
    </row>
    <row r="83" spans="1:47" s="5" customFormat="1" x14ac:dyDescent="0.25">
      <c r="C83" s="35">
        <f>SUM(C80:C82)</f>
        <v>8</v>
      </c>
      <c r="D83" s="35"/>
      <c r="H83" s="35">
        <f>SUM(M80:M82)</f>
        <v>0</v>
      </c>
      <c r="I83" s="22"/>
      <c r="J83" s="35">
        <f>SUM(J80:J82)</f>
        <v>7</v>
      </c>
      <c r="K83" s="35"/>
      <c r="O83" s="35">
        <f>SUM(T80:T82)</f>
        <v>0</v>
      </c>
      <c r="P83" s="22"/>
      <c r="Q83" s="35">
        <f>SUM(Q80:Q82)</f>
        <v>6</v>
      </c>
      <c r="R83" s="35"/>
      <c r="V83" s="35">
        <f>SUM(AA80:AA82)</f>
        <v>0</v>
      </c>
      <c r="W83" s="22"/>
      <c r="X83" s="35">
        <f>SUM(X80:X82)</f>
        <v>8</v>
      </c>
      <c r="Y83" s="35"/>
      <c r="AC83" s="35">
        <f>SUM(AH80:AH82)</f>
        <v>0</v>
      </c>
      <c r="AD83" s="22"/>
      <c r="AE83" s="35">
        <f>SUM(AE80:AE82)</f>
        <v>9</v>
      </c>
      <c r="AF83" s="35"/>
      <c r="AJ83" s="35">
        <f>SUM(AQ80:AQ82)</f>
        <v>0</v>
      </c>
      <c r="AK83" s="35"/>
      <c r="AL83" s="15"/>
      <c r="AS83" s="1"/>
      <c r="AT83" s="1"/>
      <c r="AU83" s="1"/>
    </row>
    <row r="84" spans="1:47" s="5" customFormat="1" ht="15.75" thickBot="1" x14ac:dyDescent="0.3">
      <c r="C84" s="35"/>
      <c r="D84" s="35"/>
      <c r="I84" s="22"/>
      <c r="J84" s="35"/>
      <c r="K84" s="35"/>
      <c r="P84" s="22"/>
      <c r="Q84" s="35"/>
      <c r="R84" s="35"/>
      <c r="W84" s="22"/>
      <c r="X84" s="35"/>
      <c r="Y84" s="35"/>
      <c r="AD84" s="22"/>
      <c r="AE84" s="35"/>
      <c r="AF84" s="35"/>
      <c r="AL84" s="15"/>
      <c r="AS84" s="1"/>
      <c r="AT84" s="1"/>
      <c r="AU84" s="1"/>
    </row>
    <row r="85" spans="1:47" s="5" customFormat="1" ht="23.25" thickBot="1" x14ac:dyDescent="0.3">
      <c r="A85" s="248" t="s">
        <v>30</v>
      </c>
      <c r="B85" s="248"/>
      <c r="C85" s="50" t="s">
        <v>54</v>
      </c>
      <c r="D85" s="50" t="s">
        <v>63</v>
      </c>
      <c r="E85" s="51" t="s">
        <v>59</v>
      </c>
      <c r="F85" s="52" t="s">
        <v>60</v>
      </c>
      <c r="G85" s="51" t="s">
        <v>61</v>
      </c>
      <c r="H85" s="52" t="s">
        <v>62</v>
      </c>
      <c r="I85" s="15"/>
      <c r="J85" s="50" t="s">
        <v>54</v>
      </c>
      <c r="K85" s="50" t="s">
        <v>63</v>
      </c>
      <c r="L85" s="51" t="s">
        <v>59</v>
      </c>
      <c r="M85" s="52" t="s">
        <v>60</v>
      </c>
      <c r="N85" s="51" t="s">
        <v>61</v>
      </c>
      <c r="O85" s="52" t="s">
        <v>62</v>
      </c>
      <c r="P85" s="15"/>
      <c r="Q85" s="50" t="s">
        <v>54</v>
      </c>
      <c r="R85" s="50" t="s">
        <v>63</v>
      </c>
      <c r="S85" s="51" t="s">
        <v>59</v>
      </c>
      <c r="T85" s="52" t="s">
        <v>60</v>
      </c>
      <c r="U85" s="51" t="s">
        <v>61</v>
      </c>
      <c r="V85" s="52" t="s">
        <v>62</v>
      </c>
      <c r="W85" s="15"/>
      <c r="X85" s="50" t="s">
        <v>54</v>
      </c>
      <c r="Y85" s="50" t="s">
        <v>63</v>
      </c>
      <c r="Z85" s="51" t="s">
        <v>59</v>
      </c>
      <c r="AA85" s="52" t="s">
        <v>60</v>
      </c>
      <c r="AB85" s="51" t="s">
        <v>61</v>
      </c>
      <c r="AC85" s="52" t="s">
        <v>62</v>
      </c>
      <c r="AD85" s="15"/>
      <c r="AE85" s="50" t="s">
        <v>54</v>
      </c>
      <c r="AF85" s="50" t="s">
        <v>63</v>
      </c>
      <c r="AG85" s="51" t="s">
        <v>59</v>
      </c>
      <c r="AH85" s="52" t="s">
        <v>60</v>
      </c>
      <c r="AI85" s="51" t="s">
        <v>61</v>
      </c>
      <c r="AJ85" s="52" t="s">
        <v>62</v>
      </c>
      <c r="AK85" s="127"/>
      <c r="AS85" s="1"/>
      <c r="AT85" s="1"/>
      <c r="AU85" s="1"/>
    </row>
    <row r="86" spans="1:47" s="5" customFormat="1" x14ac:dyDescent="0.25">
      <c r="A86" s="253" t="s">
        <v>31</v>
      </c>
      <c r="B86" s="254"/>
      <c r="C86" s="27">
        <f>H9</f>
        <v>67</v>
      </c>
      <c r="D86" s="67">
        <v>7</v>
      </c>
      <c r="E86" s="56"/>
      <c r="F86" s="57"/>
      <c r="G86" s="56"/>
      <c r="H86" s="57"/>
      <c r="I86" s="15"/>
      <c r="J86" s="27">
        <f>O9</f>
        <v>53</v>
      </c>
      <c r="K86" s="67">
        <v>7</v>
      </c>
      <c r="L86" s="56">
        <v>35</v>
      </c>
      <c r="M86" s="57">
        <v>3</v>
      </c>
      <c r="N86" s="210"/>
      <c r="O86" s="57">
        <v>3</v>
      </c>
      <c r="P86" s="15"/>
      <c r="Q86" s="27">
        <f>V9</f>
        <v>67</v>
      </c>
      <c r="R86" s="67">
        <v>6</v>
      </c>
      <c r="S86" s="56">
        <v>10</v>
      </c>
      <c r="T86" s="57">
        <v>8</v>
      </c>
      <c r="U86" s="56">
        <v>33</v>
      </c>
      <c r="V86" s="57">
        <v>3</v>
      </c>
      <c r="W86" s="15"/>
      <c r="X86" s="27">
        <f>AC9</f>
        <v>51</v>
      </c>
      <c r="Y86" s="67">
        <v>10</v>
      </c>
      <c r="Z86" s="56">
        <v>3</v>
      </c>
      <c r="AA86" s="57">
        <v>0</v>
      </c>
      <c r="AB86" s="56">
        <v>27</v>
      </c>
      <c r="AC86" s="57">
        <v>3</v>
      </c>
      <c r="AD86" s="15"/>
      <c r="AE86" s="27">
        <f>AJ9</f>
        <v>86</v>
      </c>
      <c r="AF86" s="67">
        <v>10</v>
      </c>
      <c r="AG86" s="56">
        <v>47</v>
      </c>
      <c r="AH86" s="57">
        <v>30</v>
      </c>
      <c r="AI86" s="56">
        <v>90</v>
      </c>
      <c r="AJ86" s="57">
        <v>46</v>
      </c>
      <c r="AK86" s="15"/>
      <c r="AS86" s="1"/>
      <c r="AT86" s="1"/>
      <c r="AU86" s="1"/>
    </row>
    <row r="87" spans="1:47" s="5" customFormat="1" x14ac:dyDescent="0.25">
      <c r="A87" s="246" t="s">
        <v>32</v>
      </c>
      <c r="B87" s="255"/>
      <c r="C87" s="41">
        <f>H12</f>
        <v>15</v>
      </c>
      <c r="D87" s="59"/>
      <c r="E87" s="58"/>
      <c r="F87" s="59"/>
      <c r="G87" s="58"/>
      <c r="H87" s="59"/>
      <c r="I87" s="15"/>
      <c r="J87" s="41">
        <f>O12</f>
        <v>22</v>
      </c>
      <c r="K87" s="59"/>
      <c r="L87" s="58"/>
      <c r="M87" s="59"/>
      <c r="N87" s="58"/>
      <c r="O87" s="59"/>
      <c r="P87" s="15"/>
      <c r="Q87" s="41">
        <f>V12</f>
        <v>3</v>
      </c>
      <c r="R87" s="59"/>
      <c r="S87" s="58"/>
      <c r="T87" s="59"/>
      <c r="U87" s="58"/>
      <c r="V87" s="59"/>
      <c r="W87" s="15"/>
      <c r="X87" s="41">
        <f>AC12</f>
        <v>24</v>
      </c>
      <c r="Y87" s="59"/>
      <c r="Z87" s="58"/>
      <c r="AA87" s="59"/>
      <c r="AB87" s="58"/>
      <c r="AC87" s="59"/>
      <c r="AD87" s="15"/>
      <c r="AE87" s="41">
        <f>AJ12</f>
        <v>78</v>
      </c>
      <c r="AF87" s="59"/>
      <c r="AG87" s="58"/>
      <c r="AH87" s="59"/>
      <c r="AI87" s="58"/>
      <c r="AJ87" s="59"/>
      <c r="AK87" s="15"/>
      <c r="AS87" s="1"/>
      <c r="AT87" s="1"/>
      <c r="AU87" s="1"/>
    </row>
    <row r="88" spans="1:47" s="5" customFormat="1" x14ac:dyDescent="0.25">
      <c r="A88" s="246" t="s">
        <v>64</v>
      </c>
      <c r="B88" s="247"/>
      <c r="C88" s="41">
        <f>H19</f>
        <v>13</v>
      </c>
      <c r="D88" s="59"/>
      <c r="E88" s="58"/>
      <c r="F88" s="59"/>
      <c r="G88" s="58"/>
      <c r="H88" s="59"/>
      <c r="I88" s="15"/>
      <c r="J88" s="41">
        <f>O19</f>
        <v>12</v>
      </c>
      <c r="K88" s="59"/>
      <c r="L88" s="58"/>
      <c r="M88" s="59"/>
      <c r="N88" s="58"/>
      <c r="O88" s="59"/>
      <c r="P88" s="15"/>
      <c r="Q88" s="41">
        <f>V19</f>
        <v>16</v>
      </c>
      <c r="R88" s="59"/>
      <c r="S88" s="58"/>
      <c r="T88" s="59"/>
      <c r="U88" s="58"/>
      <c r="V88" s="59"/>
      <c r="W88" s="15"/>
      <c r="X88" s="41">
        <f>AC19</f>
        <v>2</v>
      </c>
      <c r="Y88" s="59"/>
      <c r="Z88" s="58"/>
      <c r="AA88" s="59"/>
      <c r="AB88" s="58"/>
      <c r="AC88" s="59"/>
      <c r="AD88" s="15"/>
      <c r="AE88" s="41">
        <f>AJ19</f>
        <v>16</v>
      </c>
      <c r="AF88" s="59"/>
      <c r="AG88" s="58"/>
      <c r="AH88" s="59"/>
      <c r="AI88" s="58"/>
      <c r="AJ88" s="59"/>
      <c r="AK88" s="15"/>
      <c r="AS88" s="1"/>
      <c r="AT88" s="1"/>
      <c r="AU88" s="1"/>
    </row>
    <row r="89" spans="1:47" s="5" customFormat="1" x14ac:dyDescent="0.25">
      <c r="A89" s="246" t="s">
        <v>34</v>
      </c>
      <c r="B89" s="255"/>
      <c r="C89" s="41">
        <f>H22</f>
        <v>55</v>
      </c>
      <c r="D89" s="61"/>
      <c r="E89" s="56"/>
      <c r="F89" s="57"/>
      <c r="G89" s="56"/>
      <c r="H89" s="57"/>
      <c r="I89" s="15"/>
      <c r="J89" s="41">
        <f>O22</f>
        <v>65</v>
      </c>
      <c r="K89" s="61"/>
      <c r="L89" s="56">
        <v>122</v>
      </c>
      <c r="M89" s="57">
        <v>12</v>
      </c>
      <c r="N89" s="210"/>
      <c r="O89" s="57">
        <v>21</v>
      </c>
      <c r="P89" s="15"/>
      <c r="Q89" s="41">
        <f>V22</f>
        <v>78</v>
      </c>
      <c r="R89" s="61"/>
      <c r="S89" s="56">
        <v>87</v>
      </c>
      <c r="T89" s="57">
        <v>25</v>
      </c>
      <c r="U89" s="56">
        <v>110</v>
      </c>
      <c r="V89" s="57">
        <v>23</v>
      </c>
      <c r="W89" s="15"/>
      <c r="X89" s="41">
        <f>AC22</f>
        <v>70</v>
      </c>
      <c r="Y89" s="61"/>
      <c r="Z89" s="56">
        <v>104</v>
      </c>
      <c r="AA89" s="57">
        <v>22</v>
      </c>
      <c r="AB89" s="56">
        <v>104</v>
      </c>
      <c r="AC89" s="57">
        <v>17</v>
      </c>
      <c r="AD89" s="15"/>
      <c r="AE89" s="41">
        <f>AJ22</f>
        <v>89</v>
      </c>
      <c r="AF89" s="61"/>
      <c r="AG89" s="56">
        <v>140</v>
      </c>
      <c r="AH89" s="57">
        <v>67</v>
      </c>
      <c r="AI89" s="56">
        <v>159</v>
      </c>
      <c r="AJ89" s="57">
        <v>60</v>
      </c>
      <c r="AK89" s="15"/>
      <c r="AS89" s="1"/>
      <c r="AT89" s="1"/>
      <c r="AU89" s="1"/>
    </row>
    <row r="90" spans="1:47" s="5" customFormat="1" x14ac:dyDescent="0.25">
      <c r="A90" s="246" t="s">
        <v>33</v>
      </c>
      <c r="B90" s="255"/>
      <c r="C90" s="34">
        <f>H26</f>
        <v>23</v>
      </c>
      <c r="D90" s="61"/>
      <c r="E90" s="60"/>
      <c r="F90" s="61"/>
      <c r="G90" s="64"/>
      <c r="H90" s="59"/>
      <c r="I90" s="15"/>
      <c r="J90" s="34">
        <f>O26</f>
        <v>33</v>
      </c>
      <c r="K90" s="61"/>
      <c r="L90" s="60"/>
      <c r="M90" s="61"/>
      <c r="N90" s="64"/>
      <c r="O90" s="59"/>
      <c r="P90" s="15"/>
      <c r="Q90" s="34">
        <f>V26</f>
        <v>27</v>
      </c>
      <c r="R90" s="61"/>
      <c r="S90" s="60"/>
      <c r="T90" s="61"/>
      <c r="U90" s="64"/>
      <c r="V90" s="59"/>
      <c r="W90" s="15"/>
      <c r="X90" s="34">
        <f>AC26</f>
        <v>16</v>
      </c>
      <c r="Y90" s="61"/>
      <c r="Z90" s="60"/>
      <c r="AA90" s="61"/>
      <c r="AB90" s="64"/>
      <c r="AC90" s="59"/>
      <c r="AD90" s="15"/>
      <c r="AE90" s="34">
        <f>AJ26</f>
        <v>35</v>
      </c>
      <c r="AF90" s="61"/>
      <c r="AG90" s="60"/>
      <c r="AH90" s="61"/>
      <c r="AI90" s="64"/>
      <c r="AJ90" s="59"/>
      <c r="AK90" s="15"/>
      <c r="AS90" s="1"/>
      <c r="AT90" s="1"/>
      <c r="AU90" s="1"/>
    </row>
    <row r="91" spans="1:47" s="5" customFormat="1" ht="15.75" thickBot="1" x14ac:dyDescent="0.3">
      <c r="A91" s="267" t="s">
        <v>35</v>
      </c>
      <c r="B91" s="268"/>
      <c r="C91" s="65">
        <f>H47</f>
        <v>75</v>
      </c>
      <c r="D91" s="63"/>
      <c r="E91" s="62"/>
      <c r="F91" s="63"/>
      <c r="G91" s="62"/>
      <c r="H91" s="63"/>
      <c r="I91" s="15"/>
      <c r="J91" s="65">
        <f>O47</f>
        <v>8</v>
      </c>
      <c r="K91" s="63"/>
      <c r="L91" s="62"/>
      <c r="M91" s="63"/>
      <c r="N91" s="62"/>
      <c r="O91" s="63"/>
      <c r="P91" s="15"/>
      <c r="Q91" s="65">
        <f>V47</f>
        <v>44</v>
      </c>
      <c r="R91" s="63"/>
      <c r="S91" s="62"/>
      <c r="T91" s="63"/>
      <c r="U91" s="62"/>
      <c r="V91" s="63"/>
      <c r="W91" s="15"/>
      <c r="X91" s="65">
        <f>AC47</f>
        <v>53</v>
      </c>
      <c r="Y91" s="63"/>
      <c r="Z91" s="62"/>
      <c r="AA91" s="63"/>
      <c r="AB91" s="62"/>
      <c r="AC91" s="63"/>
      <c r="AD91" s="15"/>
      <c r="AE91" s="65">
        <f>AJ47</f>
        <v>65</v>
      </c>
      <c r="AF91" s="63"/>
      <c r="AG91" s="62"/>
      <c r="AH91" s="63"/>
      <c r="AI91" s="62"/>
      <c r="AJ91" s="63"/>
      <c r="AK91" s="15"/>
      <c r="AS91" s="1"/>
      <c r="AT91" s="1"/>
      <c r="AU91" s="1"/>
    </row>
    <row r="92" spans="1:47" s="5" customFormat="1" x14ac:dyDescent="0.25">
      <c r="C92" s="35">
        <f t="shared" ref="C92:H92" si="52">SUM(C86:C91)</f>
        <v>248</v>
      </c>
      <c r="D92" s="35">
        <f t="shared" si="52"/>
        <v>7</v>
      </c>
      <c r="E92" s="35">
        <f t="shared" si="52"/>
        <v>0</v>
      </c>
      <c r="F92" s="35">
        <f t="shared" si="52"/>
        <v>0</v>
      </c>
      <c r="G92" s="35">
        <f t="shared" si="52"/>
        <v>0</v>
      </c>
      <c r="H92" s="35">
        <f t="shared" si="52"/>
        <v>0</v>
      </c>
      <c r="J92" s="35">
        <f t="shared" ref="J92:O92" si="53">SUM(J86:J91)</f>
        <v>193</v>
      </c>
      <c r="K92" s="35">
        <f t="shared" si="53"/>
        <v>7</v>
      </c>
      <c r="L92" s="35">
        <f t="shared" si="53"/>
        <v>157</v>
      </c>
      <c r="M92" s="35">
        <f t="shared" si="53"/>
        <v>15</v>
      </c>
      <c r="N92" s="35">
        <f t="shared" si="53"/>
        <v>0</v>
      </c>
      <c r="O92" s="35">
        <f t="shared" si="53"/>
        <v>24</v>
      </c>
      <c r="Q92" s="35">
        <f t="shared" ref="Q92:V92" si="54">SUM(Q86:Q91)</f>
        <v>235</v>
      </c>
      <c r="R92" s="35">
        <f t="shared" si="54"/>
        <v>6</v>
      </c>
      <c r="S92" s="35">
        <f t="shared" si="54"/>
        <v>97</v>
      </c>
      <c r="T92" s="35">
        <f t="shared" si="54"/>
        <v>33</v>
      </c>
      <c r="U92" s="35">
        <f t="shared" si="54"/>
        <v>143</v>
      </c>
      <c r="V92" s="35">
        <f t="shared" si="54"/>
        <v>26</v>
      </c>
      <c r="X92" s="35">
        <f t="shared" ref="X92:AC92" si="55">SUM(X86:X91)</f>
        <v>216</v>
      </c>
      <c r="Y92" s="35">
        <f t="shared" si="55"/>
        <v>10</v>
      </c>
      <c r="Z92" s="35">
        <f t="shared" si="55"/>
        <v>107</v>
      </c>
      <c r="AA92" s="35">
        <f t="shared" si="55"/>
        <v>22</v>
      </c>
      <c r="AB92" s="35">
        <f t="shared" si="55"/>
        <v>131</v>
      </c>
      <c r="AC92" s="35">
        <f t="shared" si="55"/>
        <v>20</v>
      </c>
      <c r="AE92" s="35">
        <f t="shared" ref="AE92:AJ92" si="56">SUM(AE86:AE91)</f>
        <v>369</v>
      </c>
      <c r="AF92" s="35">
        <f t="shared" si="56"/>
        <v>10</v>
      </c>
      <c r="AG92" s="35">
        <f t="shared" si="56"/>
        <v>187</v>
      </c>
      <c r="AH92" s="35">
        <f t="shared" si="56"/>
        <v>97</v>
      </c>
      <c r="AI92" s="35">
        <f t="shared" si="56"/>
        <v>249</v>
      </c>
      <c r="AJ92" s="35">
        <f t="shared" si="56"/>
        <v>106</v>
      </c>
      <c r="AK92" s="35"/>
      <c r="AS92" s="1"/>
      <c r="AT92" s="1"/>
      <c r="AU92" s="1"/>
    </row>
    <row r="93" spans="1:47" s="5" customFormat="1" ht="15.75" thickBot="1" x14ac:dyDescent="0.3">
      <c r="C93" s="35"/>
      <c r="D93" s="35"/>
      <c r="E93" s="35"/>
      <c r="F93" s="35"/>
      <c r="G93" s="35"/>
      <c r="H93" s="35"/>
      <c r="I93" s="122"/>
      <c r="J93" s="35"/>
      <c r="K93" s="35"/>
      <c r="L93" s="35"/>
      <c r="M93" s="35"/>
      <c r="N93" s="35"/>
      <c r="O93" s="35"/>
      <c r="P93" s="122"/>
      <c r="Q93" s="35"/>
      <c r="R93" s="35"/>
      <c r="S93" s="35"/>
      <c r="T93" s="35"/>
      <c r="U93" s="35"/>
      <c r="V93" s="35"/>
      <c r="W93" s="122"/>
      <c r="X93" s="35"/>
      <c r="Y93" s="35"/>
      <c r="Z93" s="35"/>
      <c r="AA93" s="35"/>
      <c r="AB93" s="35"/>
      <c r="AC93" s="35"/>
      <c r="AD93" s="122"/>
      <c r="AE93" s="35"/>
      <c r="AF93" s="35"/>
      <c r="AG93" s="35"/>
      <c r="AH93" s="35"/>
      <c r="AI93" s="35"/>
      <c r="AJ93" s="35"/>
      <c r="AK93" s="35"/>
      <c r="AS93" s="1"/>
      <c r="AT93" s="1"/>
      <c r="AU93" s="1"/>
    </row>
    <row r="94" spans="1:47" s="5" customFormat="1" x14ac:dyDescent="0.25">
      <c r="B94" s="310" t="s">
        <v>163</v>
      </c>
      <c r="C94" s="301" t="s">
        <v>150</v>
      </c>
      <c r="D94" s="302"/>
      <c r="E94" s="302"/>
      <c r="F94" s="302"/>
      <c r="G94" s="302"/>
      <c r="H94" s="303"/>
      <c r="I94" s="122"/>
      <c r="J94" s="301" t="s">
        <v>151</v>
      </c>
      <c r="K94" s="302"/>
      <c r="L94" s="302"/>
      <c r="M94" s="302"/>
      <c r="N94" s="302"/>
      <c r="O94" s="303"/>
      <c r="P94" s="122"/>
      <c r="Q94" s="301" t="s">
        <v>155</v>
      </c>
      <c r="R94" s="302"/>
      <c r="S94" s="302"/>
      <c r="T94" s="302"/>
      <c r="U94" s="302"/>
      <c r="V94" s="303"/>
      <c r="W94" s="122"/>
      <c r="X94" s="301" t="s">
        <v>151</v>
      </c>
      <c r="Y94" s="302"/>
      <c r="Z94" s="302"/>
      <c r="AA94" s="302"/>
      <c r="AB94" s="302"/>
      <c r="AC94" s="303"/>
      <c r="AD94" s="122"/>
      <c r="AE94" s="301" t="s">
        <v>151</v>
      </c>
      <c r="AF94" s="302"/>
      <c r="AG94" s="302"/>
      <c r="AH94" s="302"/>
      <c r="AI94" s="302"/>
      <c r="AJ94" s="303"/>
      <c r="AK94" s="35"/>
      <c r="AS94" s="1"/>
      <c r="AT94" s="1"/>
      <c r="AU94" s="1"/>
    </row>
    <row r="95" spans="1:47" s="5" customFormat="1" x14ac:dyDescent="0.25">
      <c r="B95" s="311"/>
      <c r="C95" s="304" t="s">
        <v>151</v>
      </c>
      <c r="D95" s="305"/>
      <c r="E95" s="305"/>
      <c r="F95" s="305"/>
      <c r="G95" s="305"/>
      <c r="H95" s="306"/>
      <c r="I95" s="122"/>
      <c r="J95" s="304" t="s">
        <v>152</v>
      </c>
      <c r="K95" s="305"/>
      <c r="L95" s="305"/>
      <c r="M95" s="305"/>
      <c r="N95" s="305"/>
      <c r="O95" s="306"/>
      <c r="P95" s="122"/>
      <c r="Q95" s="304" t="s">
        <v>157</v>
      </c>
      <c r="R95" s="305"/>
      <c r="S95" s="305"/>
      <c r="T95" s="305"/>
      <c r="U95" s="305"/>
      <c r="V95" s="306"/>
      <c r="W95" s="122"/>
      <c r="X95" s="304" t="s">
        <v>152</v>
      </c>
      <c r="Y95" s="305"/>
      <c r="Z95" s="305"/>
      <c r="AA95" s="305"/>
      <c r="AB95" s="305"/>
      <c r="AC95" s="306"/>
      <c r="AD95" s="122"/>
      <c r="AE95" s="304" t="s">
        <v>152</v>
      </c>
      <c r="AF95" s="305"/>
      <c r="AG95" s="305"/>
      <c r="AH95" s="305"/>
      <c r="AI95" s="305"/>
      <c r="AJ95" s="306"/>
      <c r="AK95" s="35"/>
      <c r="AS95" s="1"/>
      <c r="AT95" s="1"/>
      <c r="AU95" s="1"/>
    </row>
    <row r="96" spans="1:47" s="5" customFormat="1" x14ac:dyDescent="0.25">
      <c r="B96" s="311"/>
      <c r="C96" s="304" t="s">
        <v>152</v>
      </c>
      <c r="D96" s="305"/>
      <c r="E96" s="305"/>
      <c r="F96" s="305"/>
      <c r="G96" s="305"/>
      <c r="H96" s="306"/>
      <c r="I96" s="122"/>
      <c r="J96" s="304" t="s">
        <v>154</v>
      </c>
      <c r="K96" s="305"/>
      <c r="L96" s="305"/>
      <c r="M96" s="305"/>
      <c r="N96" s="305"/>
      <c r="O96" s="306"/>
      <c r="P96" s="122"/>
      <c r="Q96" s="304" t="s">
        <v>151</v>
      </c>
      <c r="R96" s="305"/>
      <c r="S96" s="305"/>
      <c r="T96" s="305"/>
      <c r="U96" s="305"/>
      <c r="V96" s="306"/>
      <c r="W96" s="122"/>
      <c r="X96" s="304" t="s">
        <v>156</v>
      </c>
      <c r="Y96" s="305"/>
      <c r="Z96" s="305"/>
      <c r="AA96" s="305"/>
      <c r="AB96" s="305"/>
      <c r="AC96" s="306"/>
      <c r="AD96" s="122"/>
      <c r="AE96" s="304" t="s">
        <v>161</v>
      </c>
      <c r="AF96" s="305"/>
      <c r="AG96" s="305"/>
      <c r="AH96" s="305"/>
      <c r="AI96" s="305"/>
      <c r="AJ96" s="306"/>
      <c r="AK96" s="35"/>
      <c r="AS96" s="1"/>
      <c r="AT96" s="1"/>
      <c r="AU96" s="1"/>
    </row>
    <row r="97" spans="1:47" s="5" customFormat="1" x14ac:dyDescent="0.25">
      <c r="B97" s="311"/>
      <c r="C97" s="304" t="s">
        <v>153</v>
      </c>
      <c r="D97" s="305"/>
      <c r="E97" s="305"/>
      <c r="F97" s="305"/>
      <c r="G97" s="305"/>
      <c r="H97" s="306"/>
      <c r="I97" s="122"/>
      <c r="J97" s="304"/>
      <c r="K97" s="305"/>
      <c r="L97" s="305"/>
      <c r="M97" s="305"/>
      <c r="N97" s="305"/>
      <c r="O97" s="306"/>
      <c r="P97" s="122"/>
      <c r="Q97" s="304" t="s">
        <v>152</v>
      </c>
      <c r="R97" s="305"/>
      <c r="S97" s="305"/>
      <c r="T97" s="305"/>
      <c r="U97" s="305"/>
      <c r="V97" s="306"/>
      <c r="W97" s="122"/>
      <c r="X97" s="304" t="s">
        <v>158</v>
      </c>
      <c r="Y97" s="305"/>
      <c r="Z97" s="305"/>
      <c r="AA97" s="305"/>
      <c r="AB97" s="305"/>
      <c r="AC97" s="306"/>
      <c r="AD97" s="122"/>
      <c r="AE97" s="304" t="s">
        <v>160</v>
      </c>
      <c r="AF97" s="305"/>
      <c r="AG97" s="305"/>
      <c r="AH97" s="305"/>
      <c r="AI97" s="305"/>
      <c r="AJ97" s="306"/>
      <c r="AK97" s="35"/>
      <c r="AS97" s="1"/>
      <c r="AT97" s="1"/>
      <c r="AU97" s="1"/>
    </row>
    <row r="98" spans="1:47" s="5" customFormat="1" ht="15.75" thickBot="1" x14ac:dyDescent="0.3">
      <c r="B98" s="312"/>
      <c r="C98" s="307"/>
      <c r="D98" s="308"/>
      <c r="E98" s="308"/>
      <c r="F98" s="308"/>
      <c r="G98" s="308"/>
      <c r="H98" s="309"/>
      <c r="I98" s="122"/>
      <c r="J98" s="307"/>
      <c r="K98" s="308"/>
      <c r="L98" s="308"/>
      <c r="M98" s="308"/>
      <c r="N98" s="308"/>
      <c r="O98" s="309"/>
      <c r="P98" s="122"/>
      <c r="Q98" s="307" t="s">
        <v>156</v>
      </c>
      <c r="R98" s="308"/>
      <c r="S98" s="308"/>
      <c r="T98" s="308"/>
      <c r="U98" s="308"/>
      <c r="V98" s="309"/>
      <c r="W98" s="122"/>
      <c r="X98" s="307" t="s">
        <v>159</v>
      </c>
      <c r="Y98" s="308"/>
      <c r="Z98" s="308"/>
      <c r="AA98" s="308"/>
      <c r="AB98" s="308"/>
      <c r="AC98" s="309"/>
      <c r="AD98" s="122"/>
      <c r="AE98" s="307" t="s">
        <v>162</v>
      </c>
      <c r="AF98" s="308"/>
      <c r="AG98" s="308"/>
      <c r="AH98" s="308"/>
      <c r="AI98" s="308"/>
      <c r="AJ98" s="309"/>
      <c r="AK98" s="35"/>
      <c r="AS98" s="1"/>
      <c r="AT98" s="1"/>
      <c r="AU98" s="1"/>
    </row>
    <row r="99" spans="1:47" s="5" customFormat="1" x14ac:dyDescent="0.25">
      <c r="B99" s="314" t="s">
        <v>175</v>
      </c>
      <c r="C99" s="313" t="s">
        <v>172</v>
      </c>
      <c r="D99" s="313"/>
      <c r="E99" s="313"/>
      <c r="F99" s="313"/>
      <c r="G99" s="313"/>
      <c r="H99" s="313"/>
      <c r="I99" s="122"/>
      <c r="J99" s="101"/>
      <c r="K99" s="101"/>
      <c r="L99" s="101"/>
      <c r="M99" s="101"/>
      <c r="N99" s="101"/>
      <c r="O99" s="101"/>
      <c r="P99" s="122"/>
      <c r="Q99" s="101"/>
      <c r="R99" s="101"/>
      <c r="S99" s="101"/>
      <c r="T99" s="101"/>
      <c r="U99" s="101"/>
      <c r="V99" s="101"/>
      <c r="W99" s="122"/>
      <c r="X99" s="101"/>
      <c r="Y99" s="101"/>
      <c r="Z99" s="101"/>
      <c r="AA99" s="101"/>
      <c r="AB99" s="101"/>
      <c r="AC99" s="101"/>
      <c r="AD99" s="122"/>
      <c r="AE99" s="101"/>
      <c r="AF99" s="101"/>
      <c r="AG99" s="101"/>
      <c r="AH99" s="101"/>
      <c r="AI99" s="101"/>
      <c r="AJ99" s="218"/>
      <c r="AK99" s="35"/>
      <c r="AS99" s="1"/>
      <c r="AT99" s="1"/>
      <c r="AU99" s="1"/>
    </row>
    <row r="100" spans="1:47" s="5" customFormat="1" x14ac:dyDescent="0.25">
      <c r="B100" s="315"/>
      <c r="C100" s="286" t="s">
        <v>166</v>
      </c>
      <c r="D100" s="286"/>
      <c r="E100" s="286"/>
      <c r="F100" s="286"/>
      <c r="G100" s="286"/>
      <c r="H100" s="286"/>
      <c r="I100" s="122"/>
      <c r="J100" s="305"/>
      <c r="K100" s="305"/>
      <c r="L100" s="305"/>
      <c r="M100" s="305"/>
      <c r="N100" s="305"/>
      <c r="O100" s="305"/>
      <c r="P100" s="122"/>
      <c r="Q100" s="305"/>
      <c r="R100" s="305"/>
      <c r="S100" s="305"/>
      <c r="T100" s="305"/>
      <c r="U100" s="305"/>
      <c r="V100" s="305"/>
      <c r="W100" s="122"/>
      <c r="X100" s="305"/>
      <c r="Y100" s="305"/>
      <c r="Z100" s="305"/>
      <c r="AA100" s="305"/>
      <c r="AB100" s="305"/>
      <c r="AC100" s="305"/>
      <c r="AD100" s="122"/>
      <c r="AE100" s="305"/>
      <c r="AF100" s="305"/>
      <c r="AG100" s="305"/>
      <c r="AH100" s="305"/>
      <c r="AI100" s="305"/>
      <c r="AJ100" s="306"/>
      <c r="AK100" s="35"/>
      <c r="AS100" s="1"/>
      <c r="AT100" s="1"/>
      <c r="AU100" s="1"/>
    </row>
    <row r="101" spans="1:47" s="5" customFormat="1" x14ac:dyDescent="0.25">
      <c r="B101" s="315"/>
      <c r="C101" s="286" t="s">
        <v>170</v>
      </c>
      <c r="D101" s="286"/>
      <c r="E101" s="286"/>
      <c r="F101" s="286"/>
      <c r="G101" s="286"/>
      <c r="H101" s="286"/>
      <c r="I101" s="122"/>
      <c r="J101" s="16"/>
      <c r="K101" s="16"/>
      <c r="L101" s="16"/>
      <c r="M101" s="16"/>
      <c r="N101" s="16"/>
      <c r="O101" s="16"/>
      <c r="P101" s="122"/>
      <c r="Q101" s="16"/>
      <c r="R101" s="16"/>
      <c r="S101" s="16"/>
      <c r="T101" s="16"/>
      <c r="U101" s="16"/>
      <c r="V101" s="16"/>
      <c r="W101" s="122"/>
      <c r="X101" s="16"/>
      <c r="Y101" s="16"/>
      <c r="Z101" s="16"/>
      <c r="AA101" s="16"/>
      <c r="AB101" s="16"/>
      <c r="AC101" s="16"/>
      <c r="AD101" s="122"/>
      <c r="AE101" s="16"/>
      <c r="AF101" s="16"/>
      <c r="AG101" s="16"/>
      <c r="AH101" s="16"/>
      <c r="AI101" s="16"/>
      <c r="AJ101" s="219"/>
      <c r="AK101" s="35"/>
      <c r="AS101" s="1"/>
      <c r="AT101" s="1"/>
      <c r="AU101" s="1"/>
    </row>
    <row r="102" spans="1:47" s="5" customFormat="1" x14ac:dyDescent="0.25">
      <c r="B102" s="315"/>
      <c r="C102" s="286" t="s">
        <v>164</v>
      </c>
      <c r="D102" s="286"/>
      <c r="E102" s="286"/>
      <c r="F102" s="286"/>
      <c r="G102" s="286"/>
      <c r="H102" s="286"/>
      <c r="I102" s="122"/>
      <c r="J102" s="305"/>
      <c r="K102" s="305"/>
      <c r="L102" s="305"/>
      <c r="M102" s="305"/>
      <c r="N102" s="305"/>
      <c r="O102" s="305"/>
      <c r="P102" s="122"/>
      <c r="Q102" s="305"/>
      <c r="R102" s="305"/>
      <c r="S102" s="305"/>
      <c r="T102" s="305"/>
      <c r="U102" s="305"/>
      <c r="V102" s="305"/>
      <c r="W102" s="122"/>
      <c r="X102" s="305"/>
      <c r="Y102" s="305"/>
      <c r="Z102" s="305"/>
      <c r="AA102" s="305"/>
      <c r="AB102" s="305"/>
      <c r="AC102" s="305"/>
      <c r="AD102" s="122"/>
      <c r="AE102" s="305"/>
      <c r="AF102" s="305"/>
      <c r="AG102" s="305"/>
      <c r="AH102" s="305"/>
      <c r="AI102" s="305"/>
      <c r="AJ102" s="306"/>
      <c r="AK102" s="35"/>
      <c r="AS102" s="1"/>
      <c r="AT102" s="1"/>
      <c r="AU102" s="1"/>
    </row>
    <row r="103" spans="1:47" s="5" customFormat="1" x14ac:dyDescent="0.25">
      <c r="B103" s="315"/>
      <c r="C103" s="286" t="s">
        <v>165</v>
      </c>
      <c r="D103" s="286"/>
      <c r="E103" s="286"/>
      <c r="F103" s="286"/>
      <c r="G103" s="286"/>
      <c r="H103" s="286"/>
      <c r="I103" s="122"/>
      <c r="J103" s="305"/>
      <c r="K103" s="305"/>
      <c r="L103" s="305"/>
      <c r="M103" s="305"/>
      <c r="N103" s="305"/>
      <c r="O103" s="305"/>
      <c r="P103" s="122"/>
      <c r="Q103" s="305"/>
      <c r="R103" s="305"/>
      <c r="S103" s="305"/>
      <c r="T103" s="305"/>
      <c r="U103" s="305"/>
      <c r="V103" s="305"/>
      <c r="W103" s="122"/>
      <c r="X103" s="305"/>
      <c r="Y103" s="305"/>
      <c r="Z103" s="305"/>
      <c r="AA103" s="305"/>
      <c r="AB103" s="305"/>
      <c r="AC103" s="305"/>
      <c r="AD103" s="122"/>
      <c r="AE103" s="305"/>
      <c r="AF103" s="305"/>
      <c r="AG103" s="305"/>
      <c r="AH103" s="305"/>
      <c r="AI103" s="305"/>
      <c r="AJ103" s="306"/>
      <c r="AK103" s="35"/>
      <c r="AS103" s="1"/>
      <c r="AT103" s="1"/>
      <c r="AU103" s="1"/>
    </row>
    <row r="104" spans="1:47" s="5" customFormat="1" x14ac:dyDescent="0.25">
      <c r="B104" s="315"/>
      <c r="C104" s="286" t="s">
        <v>174</v>
      </c>
      <c r="D104" s="286"/>
      <c r="E104" s="286"/>
      <c r="F104" s="286"/>
      <c r="G104" s="286"/>
      <c r="H104" s="286"/>
      <c r="I104" s="122"/>
      <c r="J104" s="305"/>
      <c r="K104" s="305"/>
      <c r="L104" s="305"/>
      <c r="M104" s="305"/>
      <c r="N104" s="305"/>
      <c r="O104" s="305"/>
      <c r="P104" s="122"/>
      <c r="Q104" s="305"/>
      <c r="R104" s="305"/>
      <c r="S104" s="305"/>
      <c r="T104" s="305"/>
      <c r="U104" s="305"/>
      <c r="V104" s="305"/>
      <c r="W104" s="122"/>
      <c r="X104" s="305"/>
      <c r="Y104" s="305"/>
      <c r="Z104" s="305"/>
      <c r="AA104" s="305"/>
      <c r="AB104" s="305"/>
      <c r="AC104" s="305"/>
      <c r="AD104" s="122"/>
      <c r="AE104" s="305"/>
      <c r="AF104" s="305"/>
      <c r="AG104" s="305"/>
      <c r="AH104" s="305"/>
      <c r="AI104" s="305"/>
      <c r="AJ104" s="306"/>
      <c r="AK104" s="35"/>
      <c r="AS104" s="1"/>
      <c r="AT104" s="1"/>
      <c r="AU104" s="1"/>
    </row>
    <row r="105" spans="1:47" s="5" customFormat="1" x14ac:dyDescent="0.25">
      <c r="B105" s="315"/>
      <c r="C105" s="286" t="s">
        <v>168</v>
      </c>
      <c r="D105" s="286"/>
      <c r="E105" s="286"/>
      <c r="F105" s="286"/>
      <c r="G105" s="286"/>
      <c r="H105" s="286"/>
      <c r="I105" s="122"/>
      <c r="J105" s="305"/>
      <c r="K105" s="305"/>
      <c r="L105" s="305"/>
      <c r="M105" s="305"/>
      <c r="N105" s="305"/>
      <c r="O105" s="305"/>
      <c r="P105" s="122"/>
      <c r="Q105" s="305"/>
      <c r="R105" s="305"/>
      <c r="S105" s="305"/>
      <c r="T105" s="305"/>
      <c r="U105" s="305"/>
      <c r="V105" s="305"/>
      <c r="W105" s="122"/>
      <c r="X105" s="305"/>
      <c r="Y105" s="305"/>
      <c r="Z105" s="305"/>
      <c r="AA105" s="305"/>
      <c r="AB105" s="305"/>
      <c r="AC105" s="305"/>
      <c r="AD105" s="122"/>
      <c r="AE105" s="305"/>
      <c r="AF105" s="305"/>
      <c r="AG105" s="305"/>
      <c r="AH105" s="305"/>
      <c r="AI105" s="305"/>
      <c r="AJ105" s="306"/>
      <c r="AK105" s="35"/>
      <c r="AS105" s="1"/>
      <c r="AT105" s="1"/>
      <c r="AU105" s="1"/>
    </row>
    <row r="106" spans="1:47" s="5" customFormat="1" x14ac:dyDescent="0.25">
      <c r="B106" s="315"/>
      <c r="C106" s="286" t="s">
        <v>173</v>
      </c>
      <c r="D106" s="286"/>
      <c r="E106" s="286"/>
      <c r="F106" s="286"/>
      <c r="G106" s="286"/>
      <c r="H106" s="286"/>
      <c r="I106" s="122"/>
      <c r="J106" s="16"/>
      <c r="K106" s="16"/>
      <c r="L106" s="16"/>
      <c r="M106" s="16"/>
      <c r="N106" s="16"/>
      <c r="O106" s="16"/>
      <c r="P106" s="122"/>
      <c r="Q106" s="16"/>
      <c r="R106" s="16"/>
      <c r="S106" s="16"/>
      <c r="T106" s="16"/>
      <c r="U106" s="16"/>
      <c r="V106" s="16"/>
      <c r="W106" s="122"/>
      <c r="X106" s="16"/>
      <c r="Y106" s="16"/>
      <c r="Z106" s="16"/>
      <c r="AA106" s="16"/>
      <c r="AB106" s="16"/>
      <c r="AC106" s="16"/>
      <c r="AD106" s="122"/>
      <c r="AE106" s="16"/>
      <c r="AF106" s="16"/>
      <c r="AG106" s="16"/>
      <c r="AH106" s="16"/>
      <c r="AI106" s="16"/>
      <c r="AJ106" s="219"/>
      <c r="AK106" s="35"/>
      <c r="AS106" s="1"/>
      <c r="AT106" s="1"/>
      <c r="AU106" s="1"/>
    </row>
    <row r="107" spans="1:47" s="5" customFormat="1" x14ac:dyDescent="0.25">
      <c r="B107" s="315"/>
      <c r="C107" s="286" t="s">
        <v>167</v>
      </c>
      <c r="D107" s="286"/>
      <c r="E107" s="286"/>
      <c r="F107" s="286"/>
      <c r="G107" s="286"/>
      <c r="H107" s="286"/>
      <c r="I107" s="122"/>
      <c r="J107" s="16"/>
      <c r="K107" s="16"/>
      <c r="L107" s="16"/>
      <c r="M107" s="16"/>
      <c r="N107" s="16"/>
      <c r="O107" s="16"/>
      <c r="P107" s="122"/>
      <c r="Q107" s="16"/>
      <c r="R107" s="16"/>
      <c r="S107" s="16"/>
      <c r="T107" s="16"/>
      <c r="U107" s="16"/>
      <c r="V107" s="16"/>
      <c r="W107" s="122"/>
      <c r="X107" s="16"/>
      <c r="Y107" s="16"/>
      <c r="Z107" s="16"/>
      <c r="AA107" s="16"/>
      <c r="AB107" s="16"/>
      <c r="AC107" s="16"/>
      <c r="AD107" s="122"/>
      <c r="AE107" s="16"/>
      <c r="AF107" s="16"/>
      <c r="AG107" s="16"/>
      <c r="AH107" s="16"/>
      <c r="AI107" s="16"/>
      <c r="AJ107" s="219"/>
      <c r="AK107" s="35"/>
      <c r="AS107" s="1"/>
      <c r="AT107" s="1"/>
      <c r="AU107" s="1"/>
    </row>
    <row r="108" spans="1:47" s="5" customFormat="1" x14ac:dyDescent="0.25">
      <c r="B108" s="315"/>
      <c r="C108" s="286" t="s">
        <v>169</v>
      </c>
      <c r="D108" s="286"/>
      <c r="E108" s="286"/>
      <c r="F108" s="286"/>
      <c r="G108" s="286"/>
      <c r="H108" s="286"/>
      <c r="I108" s="122"/>
      <c r="J108" s="16"/>
      <c r="K108" s="16"/>
      <c r="L108" s="16"/>
      <c r="M108" s="16"/>
      <c r="N108" s="16"/>
      <c r="O108" s="16"/>
      <c r="P108" s="122"/>
      <c r="Q108" s="16"/>
      <c r="R108" s="16"/>
      <c r="S108" s="16"/>
      <c r="T108" s="16"/>
      <c r="U108" s="16"/>
      <c r="V108" s="16"/>
      <c r="W108" s="122"/>
      <c r="X108" s="16"/>
      <c r="Y108" s="16"/>
      <c r="Z108" s="16"/>
      <c r="AA108" s="16"/>
      <c r="AB108" s="16"/>
      <c r="AC108" s="16"/>
      <c r="AD108" s="122"/>
      <c r="AE108" s="16"/>
      <c r="AF108" s="16"/>
      <c r="AG108" s="16"/>
      <c r="AH108" s="16"/>
      <c r="AI108" s="16"/>
      <c r="AJ108" s="219"/>
      <c r="AK108" s="35"/>
      <c r="AS108" s="1"/>
      <c r="AT108" s="1"/>
      <c r="AU108" s="1"/>
    </row>
    <row r="109" spans="1:47" s="5" customFormat="1" ht="15.75" thickBot="1" x14ac:dyDescent="0.3">
      <c r="B109" s="316"/>
      <c r="C109" s="266" t="s">
        <v>171</v>
      </c>
      <c r="D109" s="266"/>
      <c r="E109" s="266"/>
      <c r="F109" s="266"/>
      <c r="G109" s="266"/>
      <c r="H109" s="266"/>
      <c r="I109" s="133"/>
      <c r="J109" s="105"/>
      <c r="K109" s="105"/>
      <c r="L109" s="105"/>
      <c r="M109" s="105"/>
      <c r="N109" s="105"/>
      <c r="O109" s="105"/>
      <c r="P109" s="133"/>
      <c r="Q109" s="105"/>
      <c r="R109" s="105"/>
      <c r="S109" s="105"/>
      <c r="T109" s="105"/>
      <c r="U109" s="105"/>
      <c r="V109" s="105"/>
      <c r="W109" s="133"/>
      <c r="X109" s="105"/>
      <c r="Y109" s="105"/>
      <c r="Z109" s="105"/>
      <c r="AA109" s="105"/>
      <c r="AB109" s="105"/>
      <c r="AC109" s="105"/>
      <c r="AD109" s="133"/>
      <c r="AE109" s="105"/>
      <c r="AF109" s="105"/>
      <c r="AG109" s="105"/>
      <c r="AH109" s="105"/>
      <c r="AI109" s="105"/>
      <c r="AJ109" s="106"/>
      <c r="AK109" s="35"/>
      <c r="AS109" s="1"/>
      <c r="AT109" s="1"/>
      <c r="AU109" s="1"/>
    </row>
    <row r="110" spans="1:47" s="5" customFormat="1" ht="15.75" thickBot="1" x14ac:dyDescent="0.3">
      <c r="C110" s="1"/>
      <c r="D110" s="1"/>
      <c r="AS110" s="1"/>
      <c r="AT110" s="1"/>
      <c r="AU110" s="1"/>
    </row>
    <row r="111" spans="1:47" s="5" customFormat="1" x14ac:dyDescent="0.25">
      <c r="A111" s="225" t="s">
        <v>84</v>
      </c>
      <c r="B111" s="226"/>
      <c r="C111" s="110" t="s">
        <v>40</v>
      </c>
      <c r="D111" s="111" t="s">
        <v>1</v>
      </c>
      <c r="E111" s="112" t="s">
        <v>2</v>
      </c>
      <c r="F111" s="112" t="s">
        <v>41</v>
      </c>
      <c r="G111" s="113" t="s">
        <v>36</v>
      </c>
      <c r="H111" s="114" t="s">
        <v>42</v>
      </c>
      <c r="J111" s="234" t="s">
        <v>86</v>
      </c>
      <c r="K111" s="235"/>
      <c r="L111" s="235"/>
      <c r="M111" s="235"/>
      <c r="N111" s="235"/>
      <c r="O111" s="236"/>
      <c r="AS111" s="1"/>
      <c r="AT111" s="1"/>
      <c r="AU111" s="1"/>
    </row>
    <row r="112" spans="1:47" s="5" customFormat="1" ht="15.75" thickBot="1" x14ac:dyDescent="0.3">
      <c r="A112" s="227"/>
      <c r="B112" s="228"/>
      <c r="C112" s="115">
        <f>SUM(C62,J62,Q62,X62,AE62)</f>
        <v>3506</v>
      </c>
      <c r="D112" s="116">
        <f t="shared" ref="D112:H112" si="57">SUM(D62,K62,R62,Y62,AF62)</f>
        <v>4866</v>
      </c>
      <c r="E112" s="116">
        <f t="shared" si="57"/>
        <v>3380</v>
      </c>
      <c r="F112" s="116">
        <f t="shared" si="57"/>
        <v>2422</v>
      </c>
      <c r="G112" s="116">
        <f t="shared" si="57"/>
        <v>856</v>
      </c>
      <c r="H112" s="117">
        <f t="shared" si="57"/>
        <v>1261</v>
      </c>
      <c r="J112" s="231">
        <f>SUM(C112:H112)</f>
        <v>16291</v>
      </c>
      <c r="K112" s="232"/>
      <c r="L112" s="232"/>
      <c r="M112" s="232"/>
      <c r="N112" s="232"/>
      <c r="O112" s="233"/>
      <c r="AS112" s="1"/>
      <c r="AT112" s="1"/>
      <c r="AU112" s="1"/>
    </row>
    <row r="113" spans="1:47" s="5" customFormat="1" ht="15.75" thickBot="1" x14ac:dyDescent="0.3">
      <c r="A113" s="229" t="s">
        <v>85</v>
      </c>
      <c r="B113" s="230"/>
      <c r="C113" s="108">
        <f>C112/5</f>
        <v>701.2</v>
      </c>
      <c r="D113" s="108">
        <f t="shared" ref="D113:H113" si="58">D112/5</f>
        <v>973.2</v>
      </c>
      <c r="E113" s="108">
        <f t="shared" si="58"/>
        <v>676</v>
      </c>
      <c r="F113" s="108">
        <f t="shared" si="58"/>
        <v>484.4</v>
      </c>
      <c r="G113" s="108">
        <f t="shared" si="58"/>
        <v>171.2</v>
      </c>
      <c r="H113" s="109">
        <f t="shared" si="58"/>
        <v>252.2</v>
      </c>
      <c r="AS113" s="1"/>
      <c r="AT113" s="1"/>
      <c r="AU113" s="1"/>
    </row>
    <row r="114" spans="1:47" x14ac:dyDescent="0.25">
      <c r="A114" s="35"/>
      <c r="B114" s="5"/>
    </row>
    <row r="115" spans="1:47" x14ac:dyDescent="0.25">
      <c r="A115" s="35"/>
      <c r="B115" s="5"/>
    </row>
    <row r="116" spans="1:47" x14ac:dyDescent="0.25">
      <c r="A116" s="35"/>
      <c r="B116" s="5"/>
    </row>
    <row r="117" spans="1:47" x14ac:dyDescent="0.25">
      <c r="A117" s="35"/>
      <c r="B117" s="5"/>
    </row>
    <row r="118" spans="1:47" x14ac:dyDescent="0.25">
      <c r="A118" s="5"/>
      <c r="B118" s="5"/>
    </row>
    <row r="119" spans="1:47" x14ac:dyDescent="0.25">
      <c r="A119" s="5"/>
      <c r="B119" s="5"/>
    </row>
    <row r="120" spans="1:47" x14ac:dyDescent="0.25">
      <c r="A120" s="5"/>
      <c r="B120" s="5"/>
    </row>
    <row r="121" spans="1:47" x14ac:dyDescent="0.25">
      <c r="A121" s="5"/>
      <c r="B121" s="5"/>
    </row>
    <row r="122" spans="1:47" x14ac:dyDescent="0.25">
      <c r="A122" s="5"/>
      <c r="B122" s="5"/>
    </row>
    <row r="123" spans="1:47" x14ac:dyDescent="0.25">
      <c r="A123" s="5"/>
      <c r="B123" s="5"/>
    </row>
    <row r="124" spans="1:47" x14ac:dyDescent="0.25">
      <c r="A124" s="5"/>
      <c r="B124" s="5"/>
    </row>
    <row r="125" spans="1:47" x14ac:dyDescent="0.25">
      <c r="A125" s="5"/>
      <c r="B125" s="5"/>
    </row>
    <row r="126" spans="1:47" x14ac:dyDescent="0.25">
      <c r="A126" s="5"/>
      <c r="B126" s="5"/>
    </row>
    <row r="127" spans="1:47" x14ac:dyDescent="0.25">
      <c r="A127" s="5"/>
      <c r="B127" s="5"/>
    </row>
    <row r="128" spans="1:47" x14ac:dyDescent="0.25">
      <c r="A128" s="5"/>
      <c r="B128" s="5"/>
    </row>
    <row r="129" spans="1:2" x14ac:dyDescent="0.25">
      <c r="A129" s="5"/>
      <c r="B129" s="5"/>
    </row>
    <row r="130" spans="1:2" x14ac:dyDescent="0.25">
      <c r="A130" s="5"/>
      <c r="B130" s="5"/>
    </row>
    <row r="131" spans="1:2" x14ac:dyDescent="0.25">
      <c r="A131" s="5"/>
      <c r="B131" s="5"/>
    </row>
    <row r="132" spans="1:2" x14ac:dyDescent="0.25">
      <c r="A132" s="5"/>
      <c r="B132" s="5"/>
    </row>
  </sheetData>
  <mergeCells count="161">
    <mergeCell ref="AE105:AJ105"/>
    <mergeCell ref="B94:B98"/>
    <mergeCell ref="C101:H101"/>
    <mergeCell ref="C109:H109"/>
    <mergeCell ref="C99:H99"/>
    <mergeCell ref="B99:B109"/>
    <mergeCell ref="AE94:AJ94"/>
    <mergeCell ref="AE95:AJ95"/>
    <mergeCell ref="AE96:AJ96"/>
    <mergeCell ref="AE97:AJ97"/>
    <mergeCell ref="AE98:AJ98"/>
    <mergeCell ref="AE100:AJ100"/>
    <mergeCell ref="AE102:AJ102"/>
    <mergeCell ref="AE103:AJ103"/>
    <mergeCell ref="AE104:AJ104"/>
    <mergeCell ref="Q105:V105"/>
    <mergeCell ref="X94:AC94"/>
    <mergeCell ref="X95:AC95"/>
    <mergeCell ref="X96:AC96"/>
    <mergeCell ref="X97:AC97"/>
    <mergeCell ref="X98:AC98"/>
    <mergeCell ref="X100:AC100"/>
    <mergeCell ref="X102:AC102"/>
    <mergeCell ref="X103:AC103"/>
    <mergeCell ref="X104:AC104"/>
    <mergeCell ref="X105:AC105"/>
    <mergeCell ref="Q94:V94"/>
    <mergeCell ref="Q95:V95"/>
    <mergeCell ref="Q96:V96"/>
    <mergeCell ref="Q97:V97"/>
    <mergeCell ref="Q98:V98"/>
    <mergeCell ref="Q100:V100"/>
    <mergeCell ref="Q102:V102"/>
    <mergeCell ref="Q103:V103"/>
    <mergeCell ref="Q104:V104"/>
    <mergeCell ref="C105:H105"/>
    <mergeCell ref="C106:H106"/>
    <mergeCell ref="C107:H107"/>
    <mergeCell ref="C108:H108"/>
    <mergeCell ref="J94:O94"/>
    <mergeCell ref="J95:O95"/>
    <mergeCell ref="J96:O96"/>
    <mergeCell ref="J97:O97"/>
    <mergeCell ref="J98:O98"/>
    <mergeCell ref="J100:O100"/>
    <mergeCell ref="J102:O102"/>
    <mergeCell ref="J103:O103"/>
    <mergeCell ref="J104:O104"/>
    <mergeCell ref="J105:O105"/>
    <mergeCell ref="C94:H94"/>
    <mergeCell ref="C95:H95"/>
    <mergeCell ref="C96:H96"/>
    <mergeCell ref="C97:H97"/>
    <mergeCell ref="C98:H98"/>
    <mergeCell ref="C100:H100"/>
    <mergeCell ref="C102:H102"/>
    <mergeCell ref="C103:H103"/>
    <mergeCell ref="C104:H104"/>
    <mergeCell ref="AV4:AX4"/>
    <mergeCell ref="AS4:AU4"/>
    <mergeCell ref="AP4:AR4"/>
    <mergeCell ref="AY4:BA4"/>
    <mergeCell ref="AY5:AY6"/>
    <mergeCell ref="AZ5:AZ6"/>
    <mergeCell ref="BA5:BA6"/>
    <mergeCell ref="BB4:BD4"/>
    <mergeCell ref="BB5:BB6"/>
    <mergeCell ref="BC5:BC6"/>
    <mergeCell ref="BD5:BD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46:B46"/>
    <mergeCell ref="A38:B38"/>
    <mergeCell ref="Q4:V4"/>
    <mergeCell ref="AM4:AO4"/>
    <mergeCell ref="AM5:AM6"/>
    <mergeCell ref="AN5:AN6"/>
    <mergeCell ref="AO5:AO6"/>
    <mergeCell ref="A6:B6"/>
    <mergeCell ref="A7:B7"/>
    <mergeCell ref="C4:H4"/>
    <mergeCell ref="C5:H5"/>
    <mergeCell ref="J4:O4"/>
    <mergeCell ref="J5:O5"/>
    <mergeCell ref="A39:B39"/>
    <mergeCell ref="A40:B40"/>
    <mergeCell ref="A41:B41"/>
    <mergeCell ref="A31:B31"/>
    <mergeCell ref="A36:B36"/>
    <mergeCell ref="A91:B91"/>
    <mergeCell ref="A53:B53"/>
    <mergeCell ref="A54:B54"/>
    <mergeCell ref="A65:B65"/>
    <mergeCell ref="A66:B66"/>
    <mergeCell ref="A85:B85"/>
    <mergeCell ref="A47:B47"/>
    <mergeCell ref="A87:B87"/>
    <mergeCell ref="A90:B90"/>
    <mergeCell ref="A89:B89"/>
    <mergeCell ref="A86:B86"/>
    <mergeCell ref="A50:B50"/>
    <mergeCell ref="A51:B51"/>
    <mergeCell ref="A52:B52"/>
    <mergeCell ref="A56:B56"/>
    <mergeCell ref="A62:B62"/>
    <mergeCell ref="A55:B55"/>
    <mergeCell ref="A57:B57"/>
    <mergeCell ref="A58:B58"/>
    <mergeCell ref="A73:B73"/>
    <mergeCell ref="A74:B74"/>
    <mergeCell ref="C3:AJ3"/>
    <mergeCell ref="A8:B8"/>
    <mergeCell ref="A10:B10"/>
    <mergeCell ref="A11:B11"/>
    <mergeCell ref="A13:B13"/>
    <mergeCell ref="A27:B27"/>
    <mergeCell ref="A28:B28"/>
    <mergeCell ref="A29:B29"/>
    <mergeCell ref="A30:B30"/>
    <mergeCell ref="A24:B24"/>
    <mergeCell ref="A25:B25"/>
    <mergeCell ref="A9:B9"/>
    <mergeCell ref="A12:B12"/>
    <mergeCell ref="A14:B14"/>
    <mergeCell ref="A15:B15"/>
    <mergeCell ref="A17:B17"/>
    <mergeCell ref="A20:B20"/>
    <mergeCell ref="A26:B26"/>
    <mergeCell ref="A22:B22"/>
    <mergeCell ref="A19:B19"/>
    <mergeCell ref="A111:B112"/>
    <mergeCell ref="A113:B113"/>
    <mergeCell ref="J112:O112"/>
    <mergeCell ref="J111:O111"/>
    <mergeCell ref="Q5:V5"/>
    <mergeCell ref="X4:AC4"/>
    <mergeCell ref="X5:AC5"/>
    <mergeCell ref="AE4:AJ4"/>
    <mergeCell ref="AE5:AJ5"/>
    <mergeCell ref="A88:B88"/>
    <mergeCell ref="A78:B78"/>
    <mergeCell ref="A79:B79"/>
    <mergeCell ref="A33:B33"/>
    <mergeCell ref="A44:B44"/>
    <mergeCell ref="A18:B18"/>
    <mergeCell ref="A21:B21"/>
    <mergeCell ref="A23:B23"/>
    <mergeCell ref="A34:B34"/>
    <mergeCell ref="A35:B35"/>
    <mergeCell ref="A48:B48"/>
    <mergeCell ref="A49:B49"/>
    <mergeCell ref="A37:B37"/>
    <mergeCell ref="A43:B43"/>
    <mergeCell ref="A45:B45"/>
  </mergeCells>
  <conditionalFormatting sqref="AR7:AR15 AU7:AU15 AX7:AX15 BA7:BA15 BD7:BD15 AO7:AO15">
    <cfRule type="colorScale" priority="9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7:BD15">
    <cfRule type="colorScale" priority="9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2:BA43 AX34 BD34:BD35 AO34:AO35 AR39 AU39:AU40 AR42:AR43 AX40:AX43 AU42:AU43 BD41:BD43 BD38:BD39 AX37:AX38 AO37:AO43">
    <cfRule type="colorScale" priority="9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4:BD35 BD41:BD43 BD38:BD39">
    <cfRule type="colorScale" priority="9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9:AR61 AU59:AU61 AX59:AX61 BA53:BA61 BD53:BD54 AO53 AO55 AO59:AO61 BD56:BD57 BD59:BD61">
    <cfRule type="colorScale" priority="8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3:BD54 BD56:BD57 BD59:BD61">
    <cfRule type="colorScale" priority="8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7 AR28 AX28:AX31 BA27:BA31 BD29:BD31 BD26:BD27 AO28 AU30:AU31 AO30:AO31">
    <cfRule type="colorScale" priority="8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9:BD31 BD26:BD27">
    <cfRule type="colorScale" priority="8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19">
    <cfRule type="colorScale" priority="8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18">
    <cfRule type="colorScale" priority="8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19">
    <cfRule type="colorScale" priority="8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0">
    <cfRule type="colorScale" priority="8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0">
    <cfRule type="colorScale" priority="8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0 AU20">
    <cfRule type="colorScale" priority="7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22">
    <cfRule type="colorScale" priority="7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18:AU19 AR18 AX19:AX21 BA18:BA26 BD18 AO18:AO26 AU21:AU25 AX23:AX26 BD24:BD25 BD21:BD22 AR21:AR23">
    <cfRule type="colorScale" priority="9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4:BD25 BD18 BD21:BD22">
    <cfRule type="colorScale" priority="10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3">
    <cfRule type="colorScale" priority="7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3">
    <cfRule type="colorScale" priority="7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4">
    <cfRule type="colorScale" priority="7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5">
    <cfRule type="colorScale" priority="7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6 AR26">
    <cfRule type="colorScale" priority="7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8">
    <cfRule type="colorScale" priority="7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8">
    <cfRule type="colorScale" priority="7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27">
    <cfRule type="colorScale" priority="7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7">
    <cfRule type="colorScale" priority="6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27">
    <cfRule type="colorScale" priority="6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8">
    <cfRule type="colorScale" priority="6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29">
    <cfRule type="colorScale" priority="6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9">
    <cfRule type="colorScale" priority="6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9">
    <cfRule type="colorScale" priority="6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0">
    <cfRule type="colorScale" priority="6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1">
    <cfRule type="colorScale" priority="6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4">
    <cfRule type="colorScale" priority="6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4">
    <cfRule type="colorScale" priority="5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8">
    <cfRule type="colorScale" priority="5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8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0">
    <cfRule type="colorScale" priority="5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9">
    <cfRule type="colorScale" priority="5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41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0">
    <cfRule type="colorScale" priority="5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7">
    <cfRule type="colorScale" priority="5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4">
    <cfRule type="colorScale" priority="5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5:BA36">
    <cfRule type="colorScale" priority="5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7">
    <cfRule type="colorScale" priority="4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8">
    <cfRule type="colorScale" priority="4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9">
    <cfRule type="colorScale" priority="4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0">
    <cfRule type="colorScale" priority="4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1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5">
    <cfRule type="colorScale" priority="4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7">
    <cfRule type="colorScale" priority="4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1">
    <cfRule type="colorScale" priority="4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46">
    <cfRule type="colorScale" priority="4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44:AO45 BA44:BA52 BD44:BD45 AO47:AO51 BD47:BD48 BD50:BD52">
    <cfRule type="colorScale" priority="1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4:BD45 BD47:BD48 BD50:BD52">
    <cfRule type="colorScale" priority="1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6">
    <cfRule type="colorScale" priority="3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6">
    <cfRule type="colorScale" priority="4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8">
    <cfRule type="colorScale" priority="3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48">
    <cfRule type="colorScale" priority="3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0">
    <cfRule type="colorScale" priority="3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1">
    <cfRule type="colorScale" priority="3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2">
    <cfRule type="colorScale" priority="3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4">
    <cfRule type="colorScale" priority="3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6">
    <cfRule type="colorScale" priority="3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7">
    <cfRule type="colorScale" priority="3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4">
    <cfRule type="colorScale" priority="2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5">
    <cfRule type="colorScale" priority="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6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8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9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9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5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5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8">
    <cfRule type="colorScale" priority="1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8"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7:AO35 AR7:AR35 AU7:AU34 AX7:AX34 BD7:BD35 AU38:AU58 AX37:AX58 BD37:BD58 AR37:AR51 AO37:AO58 BA7:BA58 AR53:AR58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5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5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5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5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6 BD36 AO36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6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36 AX36 BD36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6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6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6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6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2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7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7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rintOptions horizontalCentered="1"/>
  <pageMargins left="0.2" right="0.2" top="0.25" bottom="0.25" header="0" footer="0"/>
  <pageSetup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V117"/>
  <sheetViews>
    <sheetView zoomScale="70" zoomScaleNormal="70" workbookViewId="0">
      <selection activeCell="AK60" sqref="AK60"/>
    </sheetView>
  </sheetViews>
  <sheetFormatPr defaultRowHeight="15" x14ac:dyDescent="0.25"/>
  <cols>
    <col min="1" max="1" width="9.140625" style="5"/>
    <col min="2" max="2" width="23.7109375" style="5" customWidth="1"/>
    <col min="3" max="8" width="7.28515625" style="5" customWidth="1"/>
    <col min="9" max="9" width="2" style="5" customWidth="1"/>
    <col min="10" max="15" width="7.28515625" style="5" customWidth="1"/>
    <col min="16" max="16" width="2" style="5" customWidth="1"/>
    <col min="17" max="22" width="7.28515625" style="5" customWidth="1"/>
    <col min="23" max="23" width="2" style="5" customWidth="1"/>
    <col min="24" max="29" width="7.28515625" style="5" customWidth="1"/>
    <col min="30" max="30" width="2" style="5" customWidth="1"/>
    <col min="31" max="36" width="7.28515625" style="5" customWidth="1"/>
    <col min="37" max="37" width="6.5703125" style="5" customWidth="1"/>
    <col min="38" max="38" width="31" style="5" customWidth="1"/>
    <col min="39" max="43" width="9.140625" style="5"/>
    <col min="44" max="44" width="10" style="5" bestFit="1" customWidth="1"/>
    <col min="45" max="47" width="9.140625" style="1"/>
    <col min="48" max="16384" width="9.140625" style="5"/>
  </cols>
  <sheetData>
    <row r="1" spans="1:56" x14ac:dyDescent="0.25">
      <c r="A1" s="1"/>
      <c r="B1" s="1"/>
      <c r="C1" s="1"/>
      <c r="D1" s="1"/>
      <c r="E1" s="1"/>
      <c r="F1" s="1"/>
      <c r="G1" s="1"/>
      <c r="H1" s="1"/>
      <c r="I1" s="1"/>
    </row>
    <row r="2" spans="1:56" ht="15.75" thickBot="1" x14ac:dyDescent="0.3">
      <c r="A2" s="2" t="s">
        <v>0</v>
      </c>
    </row>
    <row r="3" spans="1:56" ht="18.75" thickBot="1" x14ac:dyDescent="0.3">
      <c r="A3" s="3">
        <v>2020</v>
      </c>
      <c r="B3" s="6" t="s">
        <v>99</v>
      </c>
      <c r="C3" s="261" t="s">
        <v>38</v>
      </c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3"/>
      <c r="AK3" s="124"/>
      <c r="AM3" s="122"/>
      <c r="AN3" s="122"/>
      <c r="AO3" s="122"/>
      <c r="AP3" s="122"/>
      <c r="AQ3" s="122"/>
      <c r="AR3" s="122"/>
      <c r="AS3" s="194"/>
      <c r="AT3" s="194"/>
      <c r="AU3" s="194"/>
      <c r="AV3" s="122"/>
      <c r="AW3" s="122"/>
      <c r="AX3" s="122"/>
      <c r="AY3" s="122"/>
      <c r="AZ3" s="122"/>
      <c r="BA3" s="122"/>
      <c r="BB3" s="122"/>
      <c r="BC3" s="122"/>
      <c r="BD3" s="122"/>
    </row>
    <row r="4" spans="1:56" x14ac:dyDescent="0.25">
      <c r="B4" s="6" t="s">
        <v>39</v>
      </c>
      <c r="C4" s="240" t="s">
        <v>79</v>
      </c>
      <c r="D4" s="241"/>
      <c r="E4" s="241"/>
      <c r="F4" s="241"/>
      <c r="G4" s="241"/>
      <c r="H4" s="242"/>
      <c r="I4" s="29"/>
      <c r="J4" s="240" t="s">
        <v>78</v>
      </c>
      <c r="K4" s="241"/>
      <c r="L4" s="241"/>
      <c r="M4" s="241"/>
      <c r="N4" s="241"/>
      <c r="O4" s="242"/>
      <c r="P4" s="29"/>
      <c r="Q4" s="240" t="s">
        <v>77</v>
      </c>
      <c r="R4" s="241"/>
      <c r="S4" s="241"/>
      <c r="T4" s="241"/>
      <c r="U4" s="241"/>
      <c r="V4" s="242"/>
      <c r="W4" s="29"/>
      <c r="X4" s="240" t="s">
        <v>80</v>
      </c>
      <c r="Y4" s="241"/>
      <c r="Z4" s="241"/>
      <c r="AA4" s="241"/>
      <c r="AB4" s="241"/>
      <c r="AC4" s="242"/>
      <c r="AD4" s="29"/>
      <c r="AE4" s="243" t="s">
        <v>81</v>
      </c>
      <c r="AF4" s="244"/>
      <c r="AG4" s="244"/>
      <c r="AH4" s="244"/>
      <c r="AI4" s="244"/>
      <c r="AJ4" s="245"/>
      <c r="AK4" s="208"/>
      <c r="AL4" s="29"/>
      <c r="AM4" s="277" t="s">
        <v>40</v>
      </c>
      <c r="AN4" s="278"/>
      <c r="AO4" s="279"/>
      <c r="AP4" s="277" t="s">
        <v>1</v>
      </c>
      <c r="AQ4" s="278"/>
      <c r="AR4" s="279"/>
      <c r="AS4" s="292" t="s">
        <v>2</v>
      </c>
      <c r="AT4" s="293"/>
      <c r="AU4" s="294"/>
      <c r="AV4" s="292" t="s">
        <v>41</v>
      </c>
      <c r="AW4" s="293"/>
      <c r="AX4" s="294"/>
      <c r="AY4" s="295" t="s">
        <v>36</v>
      </c>
      <c r="AZ4" s="296"/>
      <c r="BA4" s="297"/>
      <c r="BB4" s="298" t="s">
        <v>42</v>
      </c>
      <c r="BC4" s="299"/>
      <c r="BD4" s="300"/>
    </row>
    <row r="5" spans="1:56" ht="15.75" customHeight="1" thickBot="1" x14ac:dyDescent="0.3">
      <c r="A5" s="28"/>
      <c r="B5" s="215"/>
      <c r="C5" s="237">
        <v>44466</v>
      </c>
      <c r="D5" s="238"/>
      <c r="E5" s="238"/>
      <c r="F5" s="238"/>
      <c r="G5" s="238"/>
      <c r="H5" s="239"/>
      <c r="I5" s="30"/>
      <c r="J5" s="237">
        <v>44467</v>
      </c>
      <c r="K5" s="238"/>
      <c r="L5" s="238"/>
      <c r="M5" s="238"/>
      <c r="N5" s="238"/>
      <c r="O5" s="239"/>
      <c r="P5" s="30"/>
      <c r="Q5" s="237">
        <v>44468</v>
      </c>
      <c r="R5" s="238"/>
      <c r="S5" s="238"/>
      <c r="T5" s="238"/>
      <c r="U5" s="238"/>
      <c r="V5" s="239"/>
      <c r="W5" s="30"/>
      <c r="X5" s="237">
        <v>44469</v>
      </c>
      <c r="Y5" s="238"/>
      <c r="Z5" s="238"/>
      <c r="AA5" s="238"/>
      <c r="AB5" s="238"/>
      <c r="AC5" s="239"/>
      <c r="AD5" s="30"/>
      <c r="AE5" s="237">
        <v>44470</v>
      </c>
      <c r="AF5" s="238"/>
      <c r="AG5" s="238"/>
      <c r="AH5" s="238"/>
      <c r="AI5" s="238"/>
      <c r="AJ5" s="239"/>
      <c r="AK5" s="125"/>
      <c r="AL5" s="30"/>
      <c r="AM5" s="280" t="s">
        <v>89</v>
      </c>
      <c r="AN5" s="282" t="s">
        <v>87</v>
      </c>
      <c r="AO5" s="284" t="s">
        <v>88</v>
      </c>
      <c r="AP5" s="280" t="s">
        <v>89</v>
      </c>
      <c r="AQ5" s="282" t="s">
        <v>87</v>
      </c>
      <c r="AR5" s="284" t="s">
        <v>88</v>
      </c>
      <c r="AS5" s="280" t="s">
        <v>89</v>
      </c>
      <c r="AT5" s="282" t="s">
        <v>87</v>
      </c>
      <c r="AU5" s="284" t="s">
        <v>88</v>
      </c>
      <c r="AV5" s="280" t="s">
        <v>89</v>
      </c>
      <c r="AW5" s="282" t="s">
        <v>87</v>
      </c>
      <c r="AX5" s="284" t="s">
        <v>88</v>
      </c>
      <c r="AY5" s="280" t="s">
        <v>89</v>
      </c>
      <c r="AZ5" s="282" t="s">
        <v>87</v>
      </c>
      <c r="BA5" s="284" t="s">
        <v>88</v>
      </c>
      <c r="BB5" s="280" t="s">
        <v>89</v>
      </c>
      <c r="BC5" s="282" t="s">
        <v>87</v>
      </c>
      <c r="BD5" s="284" t="s">
        <v>88</v>
      </c>
    </row>
    <row r="6" spans="1:56" ht="15.75" thickBot="1" x14ac:dyDescent="0.3">
      <c r="A6" s="286" t="s">
        <v>75</v>
      </c>
      <c r="B6" s="286"/>
      <c r="C6" s="9" t="s">
        <v>40</v>
      </c>
      <c r="D6" s="40" t="s">
        <v>1</v>
      </c>
      <c r="E6" s="10" t="s">
        <v>2</v>
      </c>
      <c r="F6" s="10" t="s">
        <v>41</v>
      </c>
      <c r="G6" s="38" t="s">
        <v>36</v>
      </c>
      <c r="H6" s="11" t="s">
        <v>42</v>
      </c>
      <c r="I6" s="31"/>
      <c r="J6" s="9" t="s">
        <v>40</v>
      </c>
      <c r="K6" s="40" t="s">
        <v>1</v>
      </c>
      <c r="L6" s="10" t="s">
        <v>2</v>
      </c>
      <c r="M6" s="10" t="s">
        <v>41</v>
      </c>
      <c r="N6" s="38" t="s">
        <v>36</v>
      </c>
      <c r="O6" s="11" t="s">
        <v>42</v>
      </c>
      <c r="P6" s="31"/>
      <c r="Q6" s="9" t="s">
        <v>40</v>
      </c>
      <c r="R6" s="40" t="s">
        <v>1</v>
      </c>
      <c r="S6" s="10" t="s">
        <v>2</v>
      </c>
      <c r="T6" s="10" t="s">
        <v>41</v>
      </c>
      <c r="U6" s="38" t="s">
        <v>36</v>
      </c>
      <c r="V6" s="11" t="s">
        <v>42</v>
      </c>
      <c r="W6" s="31"/>
      <c r="X6" s="9" t="s">
        <v>40</v>
      </c>
      <c r="Y6" s="40" t="s">
        <v>1</v>
      </c>
      <c r="Z6" s="10" t="s">
        <v>2</v>
      </c>
      <c r="AA6" s="10" t="s">
        <v>41</v>
      </c>
      <c r="AB6" s="38" t="s">
        <v>36</v>
      </c>
      <c r="AC6" s="11" t="s">
        <v>42</v>
      </c>
      <c r="AD6" s="31"/>
      <c r="AE6" s="9" t="s">
        <v>40</v>
      </c>
      <c r="AF6" s="40" t="s">
        <v>1</v>
      </c>
      <c r="AG6" s="10" t="s">
        <v>2</v>
      </c>
      <c r="AH6" s="10" t="s">
        <v>41</v>
      </c>
      <c r="AI6" s="38" t="s">
        <v>36</v>
      </c>
      <c r="AJ6" s="11" t="s">
        <v>42</v>
      </c>
      <c r="AK6" s="123"/>
      <c r="AL6" s="31"/>
      <c r="AM6" s="281"/>
      <c r="AN6" s="283"/>
      <c r="AO6" s="285"/>
      <c r="AP6" s="281"/>
      <c r="AQ6" s="283"/>
      <c r="AR6" s="285"/>
      <c r="AS6" s="281"/>
      <c r="AT6" s="283"/>
      <c r="AU6" s="285"/>
      <c r="AV6" s="281"/>
      <c r="AW6" s="283"/>
      <c r="AX6" s="285"/>
      <c r="AY6" s="281"/>
      <c r="AZ6" s="283"/>
      <c r="BA6" s="285"/>
      <c r="BB6" s="281"/>
      <c r="BC6" s="283"/>
      <c r="BD6" s="285"/>
    </row>
    <row r="7" spans="1:56" x14ac:dyDescent="0.25">
      <c r="A7" s="287" t="s">
        <v>3</v>
      </c>
      <c r="B7" s="288"/>
      <c r="C7" s="82"/>
      <c r="D7" s="83">
        <v>22</v>
      </c>
      <c r="E7" s="17">
        <v>46</v>
      </c>
      <c r="F7" s="68"/>
      <c r="G7" s="84"/>
      <c r="H7" s="85"/>
      <c r="I7" s="15"/>
      <c r="J7" s="82"/>
      <c r="K7" s="83">
        <v>10</v>
      </c>
      <c r="L7" s="17">
        <v>3</v>
      </c>
      <c r="M7" s="68"/>
      <c r="N7" s="84"/>
      <c r="O7" s="85"/>
      <c r="P7" s="15"/>
      <c r="Q7" s="82"/>
      <c r="R7" s="83">
        <v>23</v>
      </c>
      <c r="S7" s="17">
        <v>0</v>
      </c>
      <c r="T7" s="68"/>
      <c r="U7" s="84"/>
      <c r="V7" s="85"/>
      <c r="W7" s="15"/>
      <c r="X7" s="82"/>
      <c r="Y7" s="83">
        <v>27</v>
      </c>
      <c r="Z7" s="17">
        <v>45</v>
      </c>
      <c r="AA7" s="68"/>
      <c r="AB7" s="84"/>
      <c r="AC7" s="85"/>
      <c r="AD7" s="15"/>
      <c r="AE7" s="82"/>
      <c r="AF7" s="83">
        <v>25</v>
      </c>
      <c r="AG7" s="17">
        <v>200</v>
      </c>
      <c r="AH7" s="68"/>
      <c r="AI7" s="84"/>
      <c r="AJ7" s="85"/>
      <c r="AK7" s="15"/>
      <c r="AL7" s="163" t="s">
        <v>3</v>
      </c>
      <c r="AM7" s="184"/>
      <c r="AN7" s="134"/>
      <c r="AO7" s="135"/>
      <c r="AP7" s="170">
        <f>AVERAGE(D7,K7,R7,Y7,AF7)</f>
        <v>21.4</v>
      </c>
      <c r="AQ7" s="129">
        <v>31</v>
      </c>
      <c r="AR7" s="140">
        <f t="shared" ref="AR7:AR15" si="0">(AP7/AQ7)</f>
        <v>0.69032258064516128</v>
      </c>
      <c r="AS7" s="195">
        <f>AVERAGE(E7,L7,S7,Z7,AG7)</f>
        <v>58.8</v>
      </c>
      <c r="AT7" s="194">
        <v>863</v>
      </c>
      <c r="AU7" s="130">
        <f t="shared" ref="AU7" si="1">(AS7/AT7)</f>
        <v>6.813441483198146E-2</v>
      </c>
      <c r="AV7" s="171"/>
      <c r="AW7" s="134"/>
      <c r="AX7" s="135"/>
      <c r="AY7" s="171"/>
      <c r="AZ7" s="134"/>
      <c r="BA7" s="135"/>
      <c r="BB7" s="171"/>
      <c r="BC7" s="134"/>
      <c r="BD7" s="135"/>
    </row>
    <row r="8" spans="1:56" x14ac:dyDescent="0.25">
      <c r="A8" s="251" t="s">
        <v>11</v>
      </c>
      <c r="B8" s="252"/>
      <c r="C8" s="58"/>
      <c r="D8" s="81">
        <v>43</v>
      </c>
      <c r="E8" s="53"/>
      <c r="F8" s="53"/>
      <c r="G8" s="53"/>
      <c r="H8" s="86"/>
      <c r="I8" s="15"/>
      <c r="J8" s="58"/>
      <c r="K8" s="81">
        <v>50</v>
      </c>
      <c r="L8" s="53"/>
      <c r="M8" s="53"/>
      <c r="N8" s="53"/>
      <c r="O8" s="86"/>
      <c r="P8" s="15"/>
      <c r="Q8" s="58"/>
      <c r="R8" s="81">
        <v>39</v>
      </c>
      <c r="S8" s="53"/>
      <c r="T8" s="53"/>
      <c r="U8" s="53"/>
      <c r="V8" s="86"/>
      <c r="W8" s="15"/>
      <c r="X8" s="58"/>
      <c r="Y8" s="81">
        <v>47</v>
      </c>
      <c r="Z8" s="53"/>
      <c r="AA8" s="53"/>
      <c r="AB8" s="53"/>
      <c r="AC8" s="86"/>
      <c r="AD8" s="15"/>
      <c r="AE8" s="58"/>
      <c r="AF8" s="81">
        <v>87</v>
      </c>
      <c r="AG8" s="53"/>
      <c r="AH8" s="53"/>
      <c r="AI8" s="53"/>
      <c r="AJ8" s="86"/>
      <c r="AK8" s="15"/>
      <c r="AL8" s="165" t="s">
        <v>11</v>
      </c>
      <c r="AM8" s="184"/>
      <c r="AN8" s="134"/>
      <c r="AO8" s="135"/>
      <c r="AP8" s="170">
        <f>AVERAGE(D8,K8,R8,Y8,AF8)</f>
        <v>53.2</v>
      </c>
      <c r="AQ8" s="129">
        <v>232</v>
      </c>
      <c r="AR8" s="140">
        <f t="shared" si="0"/>
        <v>0.22931034482758622</v>
      </c>
      <c r="AS8" s="196"/>
      <c r="AT8" s="134"/>
      <c r="AU8" s="197"/>
      <c r="AV8" s="171"/>
      <c r="AW8" s="134"/>
      <c r="AX8" s="135"/>
      <c r="AY8" s="171"/>
      <c r="AZ8" s="134"/>
      <c r="BA8" s="135"/>
      <c r="BB8" s="171"/>
      <c r="BC8" s="134"/>
      <c r="BD8" s="135"/>
    </row>
    <row r="9" spans="1:56" x14ac:dyDescent="0.25">
      <c r="A9" s="251" t="s">
        <v>43</v>
      </c>
      <c r="B9" s="252"/>
      <c r="C9" s="58"/>
      <c r="D9" s="53"/>
      <c r="E9" s="53"/>
      <c r="F9" s="53"/>
      <c r="G9" s="53"/>
      <c r="H9" s="18">
        <v>48</v>
      </c>
      <c r="I9" s="15"/>
      <c r="J9" s="58"/>
      <c r="K9" s="53"/>
      <c r="L9" s="53"/>
      <c r="M9" s="53"/>
      <c r="N9" s="53"/>
      <c r="O9" s="18">
        <v>15</v>
      </c>
      <c r="P9" s="15"/>
      <c r="Q9" s="58"/>
      <c r="R9" s="53"/>
      <c r="S9" s="53"/>
      <c r="T9" s="53"/>
      <c r="U9" s="53"/>
      <c r="V9" s="18">
        <v>52</v>
      </c>
      <c r="W9" s="15"/>
      <c r="X9" s="58"/>
      <c r="Y9" s="53"/>
      <c r="Z9" s="53"/>
      <c r="AA9" s="53"/>
      <c r="AB9" s="53"/>
      <c r="AC9" s="18">
        <v>75</v>
      </c>
      <c r="AD9" s="15"/>
      <c r="AE9" s="58"/>
      <c r="AF9" s="53"/>
      <c r="AG9" s="53"/>
      <c r="AH9" s="53"/>
      <c r="AI9" s="53"/>
      <c r="AJ9" s="18">
        <v>59</v>
      </c>
      <c r="AK9" s="15"/>
      <c r="AL9" s="165" t="s">
        <v>43</v>
      </c>
      <c r="AM9" s="184"/>
      <c r="AN9" s="134"/>
      <c r="AO9" s="135"/>
      <c r="AP9" s="171"/>
      <c r="AQ9" s="134"/>
      <c r="AR9" s="141"/>
      <c r="AS9" s="196"/>
      <c r="AT9" s="134"/>
      <c r="AU9" s="197"/>
      <c r="AV9" s="171"/>
      <c r="AW9" s="134"/>
      <c r="AX9" s="135"/>
      <c r="AY9" s="171"/>
      <c r="AZ9" s="134"/>
      <c r="BA9" s="135"/>
      <c r="BB9" s="177">
        <f>AVERAGE(H9,O9,V9,AC9,AJ9)</f>
        <v>49.8</v>
      </c>
      <c r="BC9" s="122">
        <v>219</v>
      </c>
      <c r="BD9" s="130">
        <f t="shared" ref="BD9" si="2">(BB9/BC9)</f>
        <v>0.22739726027397258</v>
      </c>
    </row>
    <row r="10" spans="1:56" x14ac:dyDescent="0.25">
      <c r="A10" s="251" t="s">
        <v>4</v>
      </c>
      <c r="B10" s="252"/>
      <c r="C10" s="60"/>
      <c r="D10" s="80">
        <v>79</v>
      </c>
      <c r="E10" s="12">
        <v>0</v>
      </c>
      <c r="F10" s="54"/>
      <c r="G10" s="78"/>
      <c r="H10" s="86"/>
      <c r="I10" s="15"/>
      <c r="J10" s="60"/>
      <c r="K10" s="80">
        <v>75</v>
      </c>
      <c r="L10" s="12">
        <v>6</v>
      </c>
      <c r="M10" s="54"/>
      <c r="N10" s="78"/>
      <c r="O10" s="86"/>
      <c r="P10" s="15"/>
      <c r="Q10" s="60"/>
      <c r="R10" s="80">
        <v>80</v>
      </c>
      <c r="S10" s="12">
        <v>0</v>
      </c>
      <c r="T10" s="54"/>
      <c r="U10" s="78"/>
      <c r="V10" s="86"/>
      <c r="W10" s="15"/>
      <c r="X10" s="60"/>
      <c r="Y10" s="80">
        <v>66</v>
      </c>
      <c r="Z10" s="12">
        <v>0</v>
      </c>
      <c r="AA10" s="54"/>
      <c r="AB10" s="78"/>
      <c r="AC10" s="86"/>
      <c r="AD10" s="15"/>
      <c r="AE10" s="60"/>
      <c r="AF10" s="80">
        <v>80</v>
      </c>
      <c r="AG10" s="12">
        <v>7</v>
      </c>
      <c r="AH10" s="54"/>
      <c r="AI10" s="78"/>
      <c r="AJ10" s="86"/>
      <c r="AK10" s="15"/>
      <c r="AL10" s="165" t="s">
        <v>4</v>
      </c>
      <c r="AM10" s="184"/>
      <c r="AN10" s="134"/>
      <c r="AO10" s="135"/>
      <c r="AP10" s="170">
        <f t="shared" ref="AP10:AP15" si="3">AVERAGE(D10,K10,R10,Y10,AF10)</f>
        <v>76</v>
      </c>
      <c r="AQ10" s="129">
        <v>96</v>
      </c>
      <c r="AR10" s="140">
        <f t="shared" si="0"/>
        <v>0.79166666666666663</v>
      </c>
      <c r="AS10" s="195">
        <f t="shared" ref="AS10:AS15" si="4">AVERAGE(E10,L10,S10,Z10,AG10)</f>
        <v>2.6</v>
      </c>
      <c r="AT10" s="194">
        <v>176</v>
      </c>
      <c r="AU10" s="130">
        <f t="shared" ref="AU10" si="5">(AS10/AT10)</f>
        <v>1.4772727272727272E-2</v>
      </c>
      <c r="AV10" s="171"/>
      <c r="AW10" s="134"/>
      <c r="AX10" s="135"/>
      <c r="AY10" s="171"/>
      <c r="AZ10" s="134"/>
      <c r="BA10" s="135"/>
      <c r="BB10" s="171"/>
      <c r="BC10" s="134"/>
      <c r="BD10" s="135"/>
    </row>
    <row r="11" spans="1:56" x14ac:dyDescent="0.25">
      <c r="A11" s="251" t="s">
        <v>22</v>
      </c>
      <c r="B11" s="252"/>
      <c r="C11" s="60"/>
      <c r="D11" s="54"/>
      <c r="E11" s="54"/>
      <c r="F11" s="49">
        <v>492</v>
      </c>
      <c r="G11" s="55"/>
      <c r="H11" s="86"/>
      <c r="I11" s="15"/>
      <c r="J11" s="60"/>
      <c r="K11" s="54"/>
      <c r="L11" s="54"/>
      <c r="M11" s="49">
        <v>495</v>
      </c>
      <c r="N11" s="55"/>
      <c r="O11" s="86"/>
      <c r="P11" s="15"/>
      <c r="Q11" s="60"/>
      <c r="R11" s="54"/>
      <c r="S11" s="54"/>
      <c r="T11" s="49">
        <v>457</v>
      </c>
      <c r="U11" s="55"/>
      <c r="V11" s="86"/>
      <c r="W11" s="15"/>
      <c r="X11" s="60"/>
      <c r="Y11" s="54"/>
      <c r="Z11" s="54"/>
      <c r="AA11" s="49">
        <v>487</v>
      </c>
      <c r="AB11" s="55"/>
      <c r="AC11" s="86"/>
      <c r="AD11" s="15"/>
      <c r="AE11" s="60"/>
      <c r="AF11" s="54"/>
      <c r="AG11" s="54"/>
      <c r="AH11" s="49">
        <v>452</v>
      </c>
      <c r="AI11" s="55"/>
      <c r="AJ11" s="86"/>
      <c r="AK11" s="15"/>
      <c r="AL11" s="211" t="s">
        <v>22</v>
      </c>
      <c r="AM11" s="184"/>
      <c r="AN11" s="134"/>
      <c r="AO11" s="135"/>
      <c r="AP11" s="171"/>
      <c r="AQ11" s="134"/>
      <c r="AR11" s="141"/>
      <c r="AS11" s="196"/>
      <c r="AT11" s="134"/>
      <c r="AU11" s="197"/>
      <c r="AV11" s="177">
        <f>AVERAGE(F11,M11,T11,AA11,AH11)</f>
        <v>476.6</v>
      </c>
      <c r="AW11" s="122">
        <v>745</v>
      </c>
      <c r="AX11" s="130">
        <f t="shared" ref="AX11" si="6">(AV11/AW11)</f>
        <v>0.63973154362416107</v>
      </c>
      <c r="AY11" s="171"/>
      <c r="AZ11" s="134"/>
      <c r="BA11" s="135"/>
      <c r="BB11" s="171"/>
      <c r="BC11" s="134"/>
      <c r="BD11" s="135"/>
    </row>
    <row r="12" spans="1:56" x14ac:dyDescent="0.25">
      <c r="A12" s="251" t="s">
        <v>32</v>
      </c>
      <c r="B12" s="252"/>
      <c r="C12" s="58"/>
      <c r="D12" s="43">
        <v>38</v>
      </c>
      <c r="E12" s="53"/>
      <c r="F12" s="53"/>
      <c r="G12" s="53"/>
      <c r="H12" s="18">
        <v>16</v>
      </c>
      <c r="I12" s="15"/>
      <c r="J12" s="58"/>
      <c r="K12" s="43">
        <v>21</v>
      </c>
      <c r="L12" s="53"/>
      <c r="M12" s="53"/>
      <c r="N12" s="53"/>
      <c r="O12" s="18">
        <v>1</v>
      </c>
      <c r="P12" s="15"/>
      <c r="Q12" s="58"/>
      <c r="R12" s="43">
        <v>30</v>
      </c>
      <c r="S12" s="53"/>
      <c r="T12" s="53"/>
      <c r="U12" s="53"/>
      <c r="V12" s="18">
        <v>23</v>
      </c>
      <c r="W12" s="15"/>
      <c r="X12" s="58"/>
      <c r="Y12" s="43">
        <v>28</v>
      </c>
      <c r="Z12" s="53"/>
      <c r="AA12" s="53"/>
      <c r="AB12" s="53"/>
      <c r="AC12" s="18">
        <v>39</v>
      </c>
      <c r="AD12" s="15"/>
      <c r="AE12" s="58"/>
      <c r="AF12" s="43">
        <v>46</v>
      </c>
      <c r="AG12" s="53"/>
      <c r="AH12" s="53"/>
      <c r="AI12" s="53"/>
      <c r="AJ12" s="18">
        <v>40</v>
      </c>
      <c r="AK12" s="15"/>
      <c r="AL12" s="211" t="s">
        <v>32</v>
      </c>
      <c r="AM12" s="184"/>
      <c r="AN12" s="134"/>
      <c r="AO12" s="135"/>
      <c r="AP12" s="170">
        <f t="shared" si="3"/>
        <v>32.6</v>
      </c>
      <c r="AQ12" s="129">
        <v>101</v>
      </c>
      <c r="AR12" s="140">
        <f t="shared" si="0"/>
        <v>0.32277227722772278</v>
      </c>
      <c r="AS12" s="196"/>
      <c r="AT12" s="134"/>
      <c r="AU12" s="197"/>
      <c r="AV12" s="171"/>
      <c r="AW12" s="134"/>
      <c r="AX12" s="135"/>
      <c r="AY12" s="171"/>
      <c r="AZ12" s="134"/>
      <c r="BA12" s="135"/>
      <c r="BB12" s="177">
        <f>AVERAGE(H12,O12,V12,AC12,AJ12)</f>
        <v>23.8</v>
      </c>
      <c r="BC12" s="122">
        <v>150</v>
      </c>
      <c r="BD12" s="130">
        <f t="shared" ref="BD12" si="7">(BB12/BC12)</f>
        <v>0.15866666666666668</v>
      </c>
    </row>
    <row r="13" spans="1:56" x14ac:dyDescent="0.25">
      <c r="A13" s="251" t="s">
        <v>37</v>
      </c>
      <c r="B13" s="252"/>
      <c r="C13" s="87"/>
      <c r="D13" s="79"/>
      <c r="E13" s="8">
        <v>1</v>
      </c>
      <c r="F13" s="53"/>
      <c r="G13" s="53"/>
      <c r="H13" s="86"/>
      <c r="I13" s="15"/>
      <c r="J13" s="87"/>
      <c r="K13" s="79"/>
      <c r="L13" s="8">
        <v>0</v>
      </c>
      <c r="M13" s="53"/>
      <c r="N13" s="53"/>
      <c r="O13" s="86"/>
      <c r="P13" s="15"/>
      <c r="Q13" s="87"/>
      <c r="R13" s="79"/>
      <c r="S13" s="8">
        <v>1</v>
      </c>
      <c r="T13" s="53"/>
      <c r="U13" s="53"/>
      <c r="V13" s="86"/>
      <c r="W13" s="15"/>
      <c r="X13" s="87"/>
      <c r="Y13" s="79"/>
      <c r="Z13" s="8">
        <v>0</v>
      </c>
      <c r="AA13" s="53"/>
      <c r="AB13" s="53"/>
      <c r="AC13" s="86"/>
      <c r="AD13" s="15"/>
      <c r="AE13" s="87"/>
      <c r="AF13" s="79"/>
      <c r="AG13" s="8">
        <v>62</v>
      </c>
      <c r="AH13" s="53"/>
      <c r="AI13" s="53"/>
      <c r="AJ13" s="86"/>
      <c r="AK13" s="15"/>
      <c r="AL13" s="211" t="s">
        <v>37</v>
      </c>
      <c r="AM13" s="184"/>
      <c r="AN13" s="134"/>
      <c r="AO13" s="135"/>
      <c r="AP13" s="171"/>
      <c r="AQ13" s="134"/>
      <c r="AR13" s="141"/>
      <c r="AS13" s="195">
        <f t="shared" si="4"/>
        <v>12.8</v>
      </c>
      <c r="AT13" s="194">
        <v>397</v>
      </c>
      <c r="AU13" s="130">
        <f t="shared" ref="AU13:AU15" si="8">(AS13/AT13)</f>
        <v>3.2241813602015112E-2</v>
      </c>
      <c r="AV13" s="171"/>
      <c r="AW13" s="134"/>
      <c r="AX13" s="135"/>
      <c r="AY13" s="171"/>
      <c r="AZ13" s="134"/>
      <c r="BA13" s="135"/>
      <c r="BB13" s="171"/>
      <c r="BC13" s="134"/>
      <c r="BD13" s="135"/>
    </row>
    <row r="14" spans="1:56" x14ac:dyDescent="0.25">
      <c r="A14" s="251" t="s">
        <v>12</v>
      </c>
      <c r="B14" s="252"/>
      <c r="C14" s="87"/>
      <c r="D14" s="79"/>
      <c r="E14" s="12">
        <v>573</v>
      </c>
      <c r="F14" s="53"/>
      <c r="G14" s="53"/>
      <c r="H14" s="59"/>
      <c r="I14" s="15"/>
      <c r="J14" s="87"/>
      <c r="K14" s="79"/>
      <c r="L14" s="12">
        <v>472</v>
      </c>
      <c r="M14" s="53"/>
      <c r="N14" s="53"/>
      <c r="O14" s="59"/>
      <c r="P14" s="15"/>
      <c r="Q14" s="87"/>
      <c r="R14" s="79"/>
      <c r="S14" s="8">
        <v>379</v>
      </c>
      <c r="T14" s="53"/>
      <c r="U14" s="53"/>
      <c r="V14" s="59"/>
      <c r="W14" s="15"/>
      <c r="X14" s="87"/>
      <c r="Y14" s="79"/>
      <c r="Z14" s="12">
        <v>567</v>
      </c>
      <c r="AA14" s="53"/>
      <c r="AB14" s="53"/>
      <c r="AC14" s="59"/>
      <c r="AD14" s="15"/>
      <c r="AE14" s="87"/>
      <c r="AF14" s="79"/>
      <c r="AG14" s="8">
        <v>335</v>
      </c>
      <c r="AH14" s="53"/>
      <c r="AI14" s="53"/>
      <c r="AJ14" s="59"/>
      <c r="AK14" s="15"/>
      <c r="AL14" s="211" t="s">
        <v>12</v>
      </c>
      <c r="AM14" s="184"/>
      <c r="AN14" s="134"/>
      <c r="AO14" s="135"/>
      <c r="AP14" s="171"/>
      <c r="AQ14" s="134"/>
      <c r="AR14" s="141"/>
      <c r="AS14" s="195">
        <f t="shared" si="4"/>
        <v>465.2</v>
      </c>
      <c r="AT14" s="194">
        <v>629</v>
      </c>
      <c r="AU14" s="130">
        <f t="shared" si="8"/>
        <v>0.73958664546899844</v>
      </c>
      <c r="AV14" s="171"/>
      <c r="AW14" s="134"/>
      <c r="AX14" s="135"/>
      <c r="AY14" s="171"/>
      <c r="AZ14" s="134"/>
      <c r="BA14" s="135"/>
      <c r="BB14" s="171"/>
      <c r="BC14" s="134"/>
      <c r="BD14" s="135"/>
    </row>
    <row r="15" spans="1:56" ht="15.75" thickBot="1" x14ac:dyDescent="0.3">
      <c r="A15" s="264" t="s">
        <v>23</v>
      </c>
      <c r="B15" s="265"/>
      <c r="C15" s="62"/>
      <c r="D15" s="88">
        <v>2</v>
      </c>
      <c r="E15" s="19">
        <v>36</v>
      </c>
      <c r="F15" s="66"/>
      <c r="G15" s="66"/>
      <c r="H15" s="89"/>
      <c r="I15" s="15"/>
      <c r="J15" s="62"/>
      <c r="K15" s="88">
        <v>18</v>
      </c>
      <c r="L15" s="19">
        <v>7</v>
      </c>
      <c r="M15" s="66"/>
      <c r="N15" s="66"/>
      <c r="O15" s="89"/>
      <c r="P15" s="15"/>
      <c r="Q15" s="62"/>
      <c r="R15" s="88">
        <v>14</v>
      </c>
      <c r="S15" s="19">
        <v>20</v>
      </c>
      <c r="T15" s="66"/>
      <c r="U15" s="66"/>
      <c r="V15" s="89"/>
      <c r="W15" s="15"/>
      <c r="X15" s="62"/>
      <c r="Y15" s="88">
        <v>18</v>
      </c>
      <c r="Z15" s="19">
        <v>27</v>
      </c>
      <c r="AA15" s="66"/>
      <c r="AB15" s="66"/>
      <c r="AC15" s="89"/>
      <c r="AD15" s="15"/>
      <c r="AE15" s="62"/>
      <c r="AF15" s="88">
        <v>5</v>
      </c>
      <c r="AG15" s="19">
        <v>0</v>
      </c>
      <c r="AH15" s="66"/>
      <c r="AI15" s="66"/>
      <c r="AJ15" s="89"/>
      <c r="AK15" s="15"/>
      <c r="AL15" s="212" t="s">
        <v>23</v>
      </c>
      <c r="AM15" s="185"/>
      <c r="AN15" s="136"/>
      <c r="AO15" s="137"/>
      <c r="AP15" s="172">
        <f t="shared" si="3"/>
        <v>11.4</v>
      </c>
      <c r="AQ15" s="131">
        <v>44</v>
      </c>
      <c r="AR15" s="142">
        <f t="shared" si="0"/>
        <v>0.25909090909090909</v>
      </c>
      <c r="AS15" s="198">
        <f t="shared" si="4"/>
        <v>18</v>
      </c>
      <c r="AT15" s="199">
        <v>35</v>
      </c>
      <c r="AU15" s="132">
        <f t="shared" si="8"/>
        <v>0.51428571428571423</v>
      </c>
      <c r="AV15" s="178"/>
      <c r="AW15" s="136"/>
      <c r="AX15" s="137"/>
      <c r="AY15" s="178"/>
      <c r="AZ15" s="136"/>
      <c r="BA15" s="137"/>
      <c r="BB15" s="178"/>
      <c r="BC15" s="136"/>
      <c r="BD15" s="137"/>
    </row>
    <row r="16" spans="1:56" ht="19.5" customHeight="1" x14ac:dyDescent="0.25">
      <c r="A16" s="13"/>
      <c r="B16" s="13"/>
      <c r="C16" s="35"/>
      <c r="D16" s="35">
        <f>SUM(D7:D15)</f>
        <v>184</v>
      </c>
      <c r="E16" s="35">
        <f>SUM(E7:E15)</f>
        <v>656</v>
      </c>
      <c r="F16" s="35">
        <f>SUM(F7:F15)</f>
        <v>492</v>
      </c>
      <c r="G16" s="35"/>
      <c r="H16" s="35">
        <f>SUM(H7:H15)</f>
        <v>64</v>
      </c>
      <c r="I16" s="15"/>
      <c r="J16" s="35"/>
      <c r="K16" s="35">
        <f>SUM(K7:K15)</f>
        <v>174</v>
      </c>
      <c r="L16" s="35">
        <f>SUM(L7:L15)</f>
        <v>488</v>
      </c>
      <c r="M16" s="35">
        <f>SUM(M7:M15)</f>
        <v>495</v>
      </c>
      <c r="N16" s="35"/>
      <c r="O16" s="35">
        <f>SUM(O7:O15)</f>
        <v>16</v>
      </c>
      <c r="P16" s="15"/>
      <c r="Q16" s="35"/>
      <c r="R16" s="35">
        <f>SUM(R7:R15)</f>
        <v>186</v>
      </c>
      <c r="S16" s="35">
        <f>SUM(S7:S15)</f>
        <v>400</v>
      </c>
      <c r="T16" s="35">
        <f>SUM(T7:T15)</f>
        <v>457</v>
      </c>
      <c r="U16" s="35"/>
      <c r="V16" s="35">
        <f>SUM(V7:V15)</f>
        <v>75</v>
      </c>
      <c r="W16" s="15"/>
      <c r="X16" s="35"/>
      <c r="Y16" s="35">
        <f>SUM(Y7:Y15)</f>
        <v>186</v>
      </c>
      <c r="Z16" s="35">
        <f>SUM(Z7:Z15)</f>
        <v>639</v>
      </c>
      <c r="AA16" s="35">
        <f>SUM(AA7:AA15)</f>
        <v>487</v>
      </c>
      <c r="AB16" s="35"/>
      <c r="AC16" s="35">
        <f>SUM(AC7:AC15)</f>
        <v>114</v>
      </c>
      <c r="AD16" s="15"/>
      <c r="AE16" s="35"/>
      <c r="AF16" s="35">
        <f>SUM(AF7:AF15)</f>
        <v>243</v>
      </c>
      <c r="AG16" s="35">
        <f>SUM(AG7:AG15)</f>
        <v>604</v>
      </c>
      <c r="AH16" s="35">
        <f>SUM(AH7:AH15)</f>
        <v>452</v>
      </c>
      <c r="AI16" s="35"/>
      <c r="AJ16" s="35">
        <f>SUM(AJ7:AJ15)</f>
        <v>99</v>
      </c>
      <c r="AK16" s="128"/>
      <c r="AL16" s="15"/>
      <c r="AM16" s="173"/>
      <c r="AP16" s="173"/>
      <c r="AS16" s="200"/>
      <c r="AV16" s="173"/>
      <c r="AY16" s="173"/>
      <c r="BB16" s="173"/>
    </row>
    <row r="17" spans="1:56" ht="15.75" thickBot="1" x14ac:dyDescent="0.3">
      <c r="A17" s="266" t="s">
        <v>74</v>
      </c>
      <c r="B17" s="266"/>
      <c r="C17" s="14"/>
      <c r="D17" s="14"/>
      <c r="E17" s="15"/>
      <c r="F17" s="15"/>
      <c r="G17" s="15"/>
      <c r="H17" s="15"/>
      <c r="I17" s="15"/>
      <c r="J17" s="14"/>
      <c r="K17" s="14"/>
      <c r="L17" s="15"/>
      <c r="M17" s="15"/>
      <c r="N17" s="15"/>
      <c r="O17" s="15"/>
      <c r="P17" s="15"/>
      <c r="Q17" s="14"/>
      <c r="R17" s="14"/>
      <c r="S17" s="15"/>
      <c r="T17" s="15"/>
      <c r="U17" s="15"/>
      <c r="V17" s="15"/>
      <c r="W17" s="15"/>
      <c r="X17" s="14"/>
      <c r="Y17" s="14"/>
      <c r="Z17" s="15"/>
      <c r="AA17" s="15"/>
      <c r="AB17" s="15"/>
      <c r="AC17" s="15"/>
      <c r="AD17" s="15"/>
      <c r="AE17" s="14"/>
      <c r="AF17" s="14"/>
      <c r="AG17" s="15"/>
      <c r="AH17" s="15"/>
      <c r="AI17" s="15"/>
      <c r="AJ17" s="15"/>
      <c r="AK17" s="15"/>
      <c r="AL17" s="15"/>
      <c r="AM17" s="173"/>
      <c r="AN17" s="22"/>
      <c r="AO17" s="148"/>
      <c r="AP17" s="174"/>
      <c r="AQ17" s="22"/>
      <c r="AR17" s="149"/>
      <c r="AS17" s="200"/>
      <c r="AU17" s="123"/>
      <c r="AV17" s="193"/>
      <c r="AY17" s="173"/>
      <c r="BB17" s="173"/>
    </row>
    <row r="18" spans="1:56" x14ac:dyDescent="0.25">
      <c r="A18" s="253" t="s">
        <v>24</v>
      </c>
      <c r="B18" s="254"/>
      <c r="C18" s="82"/>
      <c r="D18" s="44">
        <v>12</v>
      </c>
      <c r="E18" s="32">
        <v>0</v>
      </c>
      <c r="F18" s="32">
        <v>23</v>
      </c>
      <c r="G18" s="68"/>
      <c r="H18" s="69"/>
      <c r="I18" s="26"/>
      <c r="J18" s="82"/>
      <c r="K18" s="44">
        <v>8</v>
      </c>
      <c r="L18" s="32">
        <v>0</v>
      </c>
      <c r="M18" s="32">
        <v>15</v>
      </c>
      <c r="N18" s="68"/>
      <c r="O18" s="69"/>
      <c r="P18" s="26"/>
      <c r="Q18" s="82"/>
      <c r="R18" s="44">
        <v>2</v>
      </c>
      <c r="S18" s="32">
        <v>3</v>
      </c>
      <c r="T18" s="32">
        <v>16</v>
      </c>
      <c r="U18" s="68"/>
      <c r="V18" s="69"/>
      <c r="W18" s="26"/>
      <c r="X18" s="82"/>
      <c r="Y18" s="44">
        <v>5</v>
      </c>
      <c r="Z18" s="32">
        <v>0</v>
      </c>
      <c r="AA18" s="32">
        <v>17</v>
      </c>
      <c r="AB18" s="68"/>
      <c r="AC18" s="69"/>
      <c r="AD18" s="26"/>
      <c r="AE18" s="82"/>
      <c r="AF18" s="44">
        <v>24</v>
      </c>
      <c r="AG18" s="32">
        <v>1</v>
      </c>
      <c r="AH18" s="32">
        <v>12</v>
      </c>
      <c r="AI18" s="68"/>
      <c r="AJ18" s="69"/>
      <c r="AK18" s="15"/>
      <c r="AL18" s="213" t="s">
        <v>24</v>
      </c>
      <c r="AM18" s="186"/>
      <c r="AN18" s="151"/>
      <c r="AO18" s="152"/>
      <c r="AP18" s="175">
        <f>AVERAGE(D18,K18,R18,Y18,AF18)</f>
        <v>10.199999999999999</v>
      </c>
      <c r="AQ18" s="153">
        <v>74</v>
      </c>
      <c r="AR18" s="154">
        <f t="shared" ref="AR18" si="9">(AP18/AQ18)</f>
        <v>0.13783783783783782</v>
      </c>
      <c r="AS18" s="201">
        <f>AVERAGE(E18,L18,S18,Z18,AG18)</f>
        <v>0.8</v>
      </c>
      <c r="AT18" s="202">
        <v>235</v>
      </c>
      <c r="AU18" s="156">
        <f t="shared" ref="AU18" si="10">(AS18/AT18)</f>
        <v>3.4042553191489366E-3</v>
      </c>
      <c r="AV18" s="191">
        <f>AVERAGE(F18,M18,T18,AA18,AH18)</f>
        <v>16.600000000000001</v>
      </c>
      <c r="AW18" s="155">
        <v>127</v>
      </c>
      <c r="AX18" s="156">
        <f t="shared" ref="AX18" si="11">(AV18/AW18)</f>
        <v>0.13070866141732285</v>
      </c>
      <c r="AY18" s="180"/>
      <c r="AZ18" s="151"/>
      <c r="BA18" s="152"/>
      <c r="BB18" s="180"/>
      <c r="BC18" s="151"/>
      <c r="BD18" s="152"/>
    </row>
    <row r="19" spans="1:56" ht="15" customHeight="1" x14ac:dyDescent="0.25">
      <c r="A19" s="246" t="s">
        <v>64</v>
      </c>
      <c r="B19" s="255"/>
      <c r="C19" s="58"/>
      <c r="D19" s="53"/>
      <c r="E19" s="53"/>
      <c r="F19" s="53"/>
      <c r="G19" s="53"/>
      <c r="H19" s="33">
        <v>18</v>
      </c>
      <c r="I19" s="26"/>
      <c r="J19" s="58"/>
      <c r="K19" s="53"/>
      <c r="L19" s="53"/>
      <c r="M19" s="53"/>
      <c r="N19" s="53"/>
      <c r="O19" s="33">
        <v>14</v>
      </c>
      <c r="P19" s="26"/>
      <c r="Q19" s="58"/>
      <c r="R19" s="53"/>
      <c r="S19" s="53"/>
      <c r="T19" s="53"/>
      <c r="U19" s="53"/>
      <c r="V19" s="33">
        <v>5</v>
      </c>
      <c r="W19" s="26"/>
      <c r="X19" s="58"/>
      <c r="Y19" s="53"/>
      <c r="Z19" s="53"/>
      <c r="AA19" s="53"/>
      <c r="AB19" s="53"/>
      <c r="AC19" s="33">
        <v>4</v>
      </c>
      <c r="AD19" s="26"/>
      <c r="AE19" s="58"/>
      <c r="AF19" s="53"/>
      <c r="AG19" s="53"/>
      <c r="AH19" s="53"/>
      <c r="AI19" s="53"/>
      <c r="AJ19" s="33">
        <v>11</v>
      </c>
      <c r="AK19" s="14"/>
      <c r="AL19" s="211" t="s">
        <v>64</v>
      </c>
      <c r="AM19" s="184"/>
      <c r="AN19" s="134"/>
      <c r="AO19" s="135"/>
      <c r="AP19" s="171"/>
      <c r="AQ19" s="134"/>
      <c r="AR19" s="141"/>
      <c r="AS19" s="196"/>
      <c r="AT19" s="134"/>
      <c r="AU19" s="197"/>
      <c r="AV19" s="171"/>
      <c r="AW19" s="134"/>
      <c r="AX19" s="135"/>
      <c r="AY19" s="171"/>
      <c r="AZ19" s="134"/>
      <c r="BA19" s="135"/>
      <c r="BB19" s="177">
        <f>AVERAGE(H19,O19,V19,AC19,AJ19)</f>
        <v>10.4</v>
      </c>
      <c r="BC19" s="122">
        <v>26</v>
      </c>
      <c r="BD19" s="130">
        <f t="shared" ref="BD19" si="12">(BB19/BC19)</f>
        <v>0.4</v>
      </c>
    </row>
    <row r="20" spans="1:56" x14ac:dyDescent="0.25">
      <c r="A20" s="246" t="s">
        <v>44</v>
      </c>
      <c r="B20" s="255"/>
      <c r="C20" s="58"/>
      <c r="D20" s="43">
        <v>14</v>
      </c>
      <c r="E20" s="8">
        <v>1</v>
      </c>
      <c r="F20" s="53"/>
      <c r="G20" s="53"/>
      <c r="H20" s="59"/>
      <c r="I20" s="26"/>
      <c r="J20" s="58"/>
      <c r="K20" s="43">
        <v>15</v>
      </c>
      <c r="L20" s="8">
        <v>0</v>
      </c>
      <c r="M20" s="53"/>
      <c r="N20" s="53"/>
      <c r="O20" s="59"/>
      <c r="P20" s="26"/>
      <c r="Q20" s="58"/>
      <c r="R20" s="43">
        <v>3</v>
      </c>
      <c r="S20" s="8">
        <v>0</v>
      </c>
      <c r="T20" s="53"/>
      <c r="U20" s="53"/>
      <c r="V20" s="59"/>
      <c r="W20" s="26"/>
      <c r="X20" s="58"/>
      <c r="Y20" s="43">
        <v>12</v>
      </c>
      <c r="Z20" s="8">
        <v>4</v>
      </c>
      <c r="AA20" s="53"/>
      <c r="AB20" s="53"/>
      <c r="AC20" s="59"/>
      <c r="AD20" s="26"/>
      <c r="AE20" s="58"/>
      <c r="AF20" s="43">
        <v>16</v>
      </c>
      <c r="AG20" s="8">
        <v>29</v>
      </c>
      <c r="AH20" s="53"/>
      <c r="AI20" s="53"/>
      <c r="AJ20" s="59"/>
      <c r="AK20" s="15"/>
      <c r="AL20" s="211" t="s">
        <v>44</v>
      </c>
      <c r="AM20" s="184"/>
      <c r="AN20" s="134"/>
      <c r="AO20" s="135"/>
      <c r="AP20" s="170">
        <f t="shared" ref="AP20:AP25" si="13">AVERAGE(D20,K20,R20,Y20,AF20)</f>
        <v>12</v>
      </c>
      <c r="AQ20" s="129">
        <v>26</v>
      </c>
      <c r="AR20" s="140">
        <f t="shared" ref="AR20:AR25" si="14">(AP20/AQ20)</f>
        <v>0.46153846153846156</v>
      </c>
      <c r="AS20" s="195">
        <f>AVERAGE(E20,L20,S20,Z20,AG20)</f>
        <v>6.8</v>
      </c>
      <c r="AT20" s="194">
        <v>183</v>
      </c>
      <c r="AU20" s="130">
        <f t="shared" ref="AU20:AU21" si="15">(AS20/AT20)</f>
        <v>3.7158469945355189E-2</v>
      </c>
      <c r="AV20" s="171"/>
      <c r="AW20" s="134"/>
      <c r="AX20" s="135"/>
      <c r="AY20" s="171"/>
      <c r="AZ20" s="134"/>
      <c r="BA20" s="135"/>
      <c r="BB20" s="171"/>
      <c r="BC20" s="134"/>
      <c r="BD20" s="135"/>
    </row>
    <row r="21" spans="1:56" x14ac:dyDescent="0.25">
      <c r="A21" s="246" t="s">
        <v>25</v>
      </c>
      <c r="B21" s="255"/>
      <c r="C21" s="58"/>
      <c r="D21" s="43">
        <v>31</v>
      </c>
      <c r="E21" s="8">
        <v>2</v>
      </c>
      <c r="F21" s="53"/>
      <c r="G21" s="53"/>
      <c r="H21" s="59"/>
      <c r="I21" s="15"/>
      <c r="J21" s="58"/>
      <c r="K21" s="43">
        <v>42</v>
      </c>
      <c r="L21" s="8">
        <v>0</v>
      </c>
      <c r="M21" s="53"/>
      <c r="N21" s="53"/>
      <c r="O21" s="59"/>
      <c r="P21" s="15"/>
      <c r="Q21" s="58"/>
      <c r="R21" s="43">
        <v>59</v>
      </c>
      <c r="S21" s="8">
        <v>3</v>
      </c>
      <c r="T21" s="53"/>
      <c r="U21" s="53"/>
      <c r="V21" s="59"/>
      <c r="W21" s="15"/>
      <c r="X21" s="58"/>
      <c r="Y21" s="43">
        <v>2</v>
      </c>
      <c r="Z21" s="8">
        <v>1</v>
      </c>
      <c r="AA21" s="53"/>
      <c r="AB21" s="53"/>
      <c r="AC21" s="59"/>
      <c r="AD21" s="15"/>
      <c r="AE21" s="58"/>
      <c r="AF21" s="43">
        <v>50</v>
      </c>
      <c r="AG21" s="8">
        <v>0</v>
      </c>
      <c r="AH21" s="53"/>
      <c r="AI21" s="53"/>
      <c r="AJ21" s="59"/>
      <c r="AK21" s="15"/>
      <c r="AL21" s="211" t="s">
        <v>25</v>
      </c>
      <c r="AM21" s="184"/>
      <c r="AN21" s="134"/>
      <c r="AO21" s="135"/>
      <c r="AP21" s="170">
        <f t="shared" si="13"/>
        <v>36.799999999999997</v>
      </c>
      <c r="AQ21" s="129">
        <v>135</v>
      </c>
      <c r="AR21" s="140">
        <f t="shared" si="14"/>
        <v>0.27259259259259255</v>
      </c>
      <c r="AS21" s="195">
        <f>AVERAGE(E21,L21,S21,Z21,AG21)</f>
        <v>1.2</v>
      </c>
      <c r="AT21" s="194">
        <v>574</v>
      </c>
      <c r="AU21" s="130">
        <f t="shared" si="15"/>
        <v>2.0905923344947735E-3</v>
      </c>
      <c r="AV21" s="171"/>
      <c r="AW21" s="134"/>
      <c r="AX21" s="135"/>
      <c r="AY21" s="171"/>
      <c r="AZ21" s="134"/>
      <c r="BA21" s="135"/>
      <c r="BB21" s="171"/>
      <c r="BC21" s="134"/>
      <c r="BD21" s="135"/>
    </row>
    <row r="22" spans="1:56" x14ac:dyDescent="0.25">
      <c r="A22" s="246" t="s">
        <v>34</v>
      </c>
      <c r="B22" s="255"/>
      <c r="C22" s="58"/>
      <c r="D22" s="43">
        <v>3</v>
      </c>
      <c r="E22" s="53"/>
      <c r="F22" s="53"/>
      <c r="G22" s="53"/>
      <c r="H22" s="18">
        <v>110</v>
      </c>
      <c r="I22" s="15"/>
      <c r="J22" s="58"/>
      <c r="K22" s="43">
        <v>5</v>
      </c>
      <c r="L22" s="53"/>
      <c r="M22" s="53"/>
      <c r="N22" s="53"/>
      <c r="O22" s="18">
        <v>79</v>
      </c>
      <c r="P22" s="15"/>
      <c r="Q22" s="58"/>
      <c r="R22" s="43">
        <v>3</v>
      </c>
      <c r="S22" s="53"/>
      <c r="T22" s="53"/>
      <c r="U22" s="53"/>
      <c r="V22" s="18">
        <v>100</v>
      </c>
      <c r="W22" s="15"/>
      <c r="X22" s="58"/>
      <c r="Y22" s="43">
        <v>1</v>
      </c>
      <c r="Z22" s="53"/>
      <c r="AA22" s="53"/>
      <c r="AB22" s="53"/>
      <c r="AC22" s="18">
        <v>106</v>
      </c>
      <c r="AD22" s="15"/>
      <c r="AE22" s="58"/>
      <c r="AF22" s="43">
        <v>2</v>
      </c>
      <c r="AG22" s="53"/>
      <c r="AH22" s="53"/>
      <c r="AI22" s="53"/>
      <c r="AJ22" s="18">
        <v>100</v>
      </c>
      <c r="AK22" s="15"/>
      <c r="AL22" s="211" t="s">
        <v>34</v>
      </c>
      <c r="AM22" s="184"/>
      <c r="AN22" s="134"/>
      <c r="AO22" s="135"/>
      <c r="AP22" s="176">
        <f t="shared" si="13"/>
        <v>2.8</v>
      </c>
      <c r="AQ22" s="15">
        <v>10</v>
      </c>
      <c r="AR22" s="140">
        <f t="shared" si="14"/>
        <v>0.27999999999999997</v>
      </c>
      <c r="AS22" s="196"/>
      <c r="AT22" s="134"/>
      <c r="AU22" s="197"/>
      <c r="AV22" s="171"/>
      <c r="AW22" s="134"/>
      <c r="AX22" s="135"/>
      <c r="AY22" s="171"/>
      <c r="AZ22" s="134"/>
      <c r="BA22" s="135"/>
      <c r="BB22" s="177">
        <f>AVERAGE(H22,O22,V22,AC22,AJ22)</f>
        <v>99</v>
      </c>
      <c r="BC22" s="122">
        <v>277</v>
      </c>
      <c r="BD22" s="130">
        <f t="shared" ref="BD22" si="16">(BB22/BC22)</f>
        <v>0.35740072202166068</v>
      </c>
    </row>
    <row r="23" spans="1:56" x14ac:dyDescent="0.25">
      <c r="A23" s="246" t="s">
        <v>21</v>
      </c>
      <c r="B23" s="255"/>
      <c r="C23" s="58"/>
      <c r="D23" s="43">
        <v>12</v>
      </c>
      <c r="E23" s="53"/>
      <c r="F23" s="53"/>
      <c r="G23" s="53"/>
      <c r="H23" s="59"/>
      <c r="I23" s="15"/>
      <c r="J23" s="58"/>
      <c r="K23" s="43">
        <v>11</v>
      </c>
      <c r="L23" s="53"/>
      <c r="M23" s="53"/>
      <c r="N23" s="53"/>
      <c r="O23" s="59"/>
      <c r="P23" s="15"/>
      <c r="Q23" s="58"/>
      <c r="R23" s="43">
        <v>15</v>
      </c>
      <c r="S23" s="53"/>
      <c r="T23" s="53"/>
      <c r="U23" s="53"/>
      <c r="V23" s="59"/>
      <c r="W23" s="15"/>
      <c r="X23" s="58"/>
      <c r="Y23" s="43">
        <v>26</v>
      </c>
      <c r="Z23" s="53"/>
      <c r="AA23" s="53"/>
      <c r="AB23" s="53"/>
      <c r="AC23" s="59"/>
      <c r="AD23" s="15"/>
      <c r="AE23" s="58"/>
      <c r="AF23" s="43">
        <v>17</v>
      </c>
      <c r="AG23" s="53"/>
      <c r="AH23" s="53"/>
      <c r="AI23" s="53"/>
      <c r="AJ23" s="59"/>
      <c r="AK23" s="15"/>
      <c r="AL23" s="211" t="s">
        <v>21</v>
      </c>
      <c r="AM23" s="184"/>
      <c r="AN23" s="134"/>
      <c r="AO23" s="135"/>
      <c r="AP23" s="170">
        <f t="shared" si="13"/>
        <v>16.2</v>
      </c>
      <c r="AQ23" s="129">
        <v>75</v>
      </c>
      <c r="AR23" s="140">
        <f t="shared" si="14"/>
        <v>0.216</v>
      </c>
      <c r="AS23" s="196"/>
      <c r="AT23" s="134"/>
      <c r="AU23" s="197"/>
      <c r="AV23" s="171"/>
      <c r="AW23" s="134"/>
      <c r="AX23" s="135"/>
      <c r="AY23" s="171"/>
      <c r="AZ23" s="134"/>
      <c r="BA23" s="135"/>
      <c r="BB23" s="171"/>
      <c r="BC23" s="134"/>
      <c r="BD23" s="135"/>
    </row>
    <row r="24" spans="1:56" x14ac:dyDescent="0.25">
      <c r="A24" s="246" t="s">
        <v>26</v>
      </c>
      <c r="B24" s="255"/>
      <c r="C24" s="58"/>
      <c r="D24" s="43">
        <v>63</v>
      </c>
      <c r="E24" s="8">
        <v>4</v>
      </c>
      <c r="F24" s="53"/>
      <c r="G24" s="53"/>
      <c r="H24" s="59"/>
      <c r="I24" s="15"/>
      <c r="J24" s="58"/>
      <c r="K24" s="43">
        <v>111</v>
      </c>
      <c r="L24" s="8">
        <v>0</v>
      </c>
      <c r="M24" s="53"/>
      <c r="N24" s="53"/>
      <c r="O24" s="59"/>
      <c r="P24" s="15"/>
      <c r="Q24" s="58"/>
      <c r="R24" s="43">
        <v>74</v>
      </c>
      <c r="S24" s="8">
        <v>2</v>
      </c>
      <c r="T24" s="53"/>
      <c r="U24" s="53"/>
      <c r="V24" s="59"/>
      <c r="W24" s="15"/>
      <c r="X24" s="58"/>
      <c r="Y24" s="43">
        <v>131</v>
      </c>
      <c r="Z24" s="8">
        <v>0</v>
      </c>
      <c r="AA24" s="53"/>
      <c r="AB24" s="53"/>
      <c r="AC24" s="59"/>
      <c r="AD24" s="15"/>
      <c r="AE24" s="58"/>
      <c r="AF24" s="43">
        <v>136</v>
      </c>
      <c r="AG24" s="8">
        <v>0</v>
      </c>
      <c r="AH24" s="53"/>
      <c r="AI24" s="53"/>
      <c r="AJ24" s="59"/>
      <c r="AK24" s="15"/>
      <c r="AL24" s="211" t="s">
        <v>26</v>
      </c>
      <c r="AM24" s="184"/>
      <c r="AN24" s="134"/>
      <c r="AO24" s="135"/>
      <c r="AP24" s="170">
        <f t="shared" si="13"/>
        <v>103</v>
      </c>
      <c r="AQ24" s="129">
        <v>180</v>
      </c>
      <c r="AR24" s="140">
        <f t="shared" si="14"/>
        <v>0.57222222222222219</v>
      </c>
      <c r="AS24" s="195">
        <f>AVERAGE(E24,L24,S24,Z24,AG24)</f>
        <v>1.2</v>
      </c>
      <c r="AT24" s="194">
        <v>72</v>
      </c>
      <c r="AU24" s="130">
        <f t="shared" ref="AU24:AU25" si="17">(AS24/AT24)</f>
        <v>1.6666666666666666E-2</v>
      </c>
      <c r="AV24" s="171"/>
      <c r="AW24" s="134"/>
      <c r="AX24" s="135"/>
      <c r="AY24" s="171"/>
      <c r="AZ24" s="134"/>
      <c r="BA24" s="135"/>
      <c r="BB24" s="171"/>
      <c r="BC24" s="134"/>
      <c r="BD24" s="135"/>
    </row>
    <row r="25" spans="1:56" x14ac:dyDescent="0.25">
      <c r="A25" s="246" t="s">
        <v>27</v>
      </c>
      <c r="B25" s="255"/>
      <c r="C25" s="58"/>
      <c r="D25" s="43">
        <v>48</v>
      </c>
      <c r="E25" s="8">
        <v>41</v>
      </c>
      <c r="F25" s="53"/>
      <c r="G25" s="53"/>
      <c r="H25" s="59"/>
      <c r="I25" s="15"/>
      <c r="J25" s="58"/>
      <c r="K25" s="43">
        <v>51</v>
      </c>
      <c r="L25" s="8">
        <v>13</v>
      </c>
      <c r="M25" s="53"/>
      <c r="N25" s="53"/>
      <c r="O25" s="59"/>
      <c r="P25" s="15"/>
      <c r="Q25" s="58"/>
      <c r="R25" s="43">
        <v>27</v>
      </c>
      <c r="S25" s="8">
        <v>4</v>
      </c>
      <c r="T25" s="53"/>
      <c r="U25" s="53"/>
      <c r="V25" s="59"/>
      <c r="W25" s="15"/>
      <c r="X25" s="58"/>
      <c r="Y25" s="43">
        <v>49</v>
      </c>
      <c r="Z25" s="8">
        <v>19</v>
      </c>
      <c r="AA25" s="53"/>
      <c r="AB25" s="53"/>
      <c r="AC25" s="59"/>
      <c r="AD25" s="15"/>
      <c r="AE25" s="58"/>
      <c r="AF25" s="43">
        <v>50</v>
      </c>
      <c r="AG25" s="8">
        <v>101</v>
      </c>
      <c r="AH25" s="53"/>
      <c r="AI25" s="53"/>
      <c r="AJ25" s="59"/>
      <c r="AK25" s="15"/>
      <c r="AL25" s="211" t="s">
        <v>27</v>
      </c>
      <c r="AM25" s="184"/>
      <c r="AN25" s="134"/>
      <c r="AO25" s="135"/>
      <c r="AP25" s="170">
        <f t="shared" si="13"/>
        <v>45</v>
      </c>
      <c r="AQ25" s="129">
        <v>90</v>
      </c>
      <c r="AR25" s="140">
        <f t="shared" si="14"/>
        <v>0.5</v>
      </c>
      <c r="AS25" s="195">
        <f>AVERAGE(E25,L25,S25,Z25,AG25)</f>
        <v>35.6</v>
      </c>
      <c r="AT25" s="15">
        <v>347</v>
      </c>
      <c r="AU25" s="130">
        <f t="shared" si="17"/>
        <v>0.10259365994236312</v>
      </c>
      <c r="AV25" s="171"/>
      <c r="AW25" s="134"/>
      <c r="AX25" s="135"/>
      <c r="AY25" s="171"/>
      <c r="AZ25" s="134"/>
      <c r="BA25" s="135"/>
      <c r="BB25" s="171"/>
      <c r="BC25" s="134"/>
      <c r="BD25" s="135"/>
    </row>
    <row r="26" spans="1:56" x14ac:dyDescent="0.25">
      <c r="A26" s="246" t="s">
        <v>33</v>
      </c>
      <c r="B26" s="255"/>
      <c r="C26" s="60"/>
      <c r="D26" s="54"/>
      <c r="E26" s="54"/>
      <c r="F26" s="54"/>
      <c r="G26" s="55"/>
      <c r="H26" s="18">
        <v>35</v>
      </c>
      <c r="I26" s="15"/>
      <c r="J26" s="60"/>
      <c r="K26" s="54"/>
      <c r="L26" s="54"/>
      <c r="M26" s="54"/>
      <c r="N26" s="55"/>
      <c r="O26" s="18">
        <v>16</v>
      </c>
      <c r="P26" s="15"/>
      <c r="Q26" s="60"/>
      <c r="R26" s="54"/>
      <c r="S26" s="54"/>
      <c r="T26" s="54"/>
      <c r="U26" s="55"/>
      <c r="V26" s="18">
        <v>29</v>
      </c>
      <c r="W26" s="15"/>
      <c r="X26" s="60"/>
      <c r="Y26" s="54"/>
      <c r="Z26" s="54"/>
      <c r="AA26" s="54"/>
      <c r="AB26" s="55"/>
      <c r="AC26" s="18">
        <v>24</v>
      </c>
      <c r="AD26" s="15"/>
      <c r="AE26" s="60"/>
      <c r="AF26" s="54"/>
      <c r="AG26" s="54"/>
      <c r="AH26" s="54"/>
      <c r="AI26" s="55"/>
      <c r="AJ26" s="18">
        <v>25</v>
      </c>
      <c r="AK26" s="15"/>
      <c r="AL26" s="211" t="s">
        <v>33</v>
      </c>
      <c r="AM26" s="184"/>
      <c r="AN26" s="134"/>
      <c r="AO26" s="135"/>
      <c r="AP26" s="171"/>
      <c r="AQ26" s="134"/>
      <c r="AR26" s="135"/>
      <c r="AS26" s="196"/>
      <c r="AT26" s="134"/>
      <c r="AU26" s="197"/>
      <c r="AV26" s="171"/>
      <c r="AW26" s="134"/>
      <c r="AX26" s="135"/>
      <c r="AY26" s="171"/>
      <c r="AZ26" s="134"/>
      <c r="BA26" s="135"/>
      <c r="BB26" s="177">
        <f>AVERAGE(H26,O26,V26,AC26,AJ26)</f>
        <v>25.8</v>
      </c>
      <c r="BC26" s="122">
        <v>61</v>
      </c>
      <c r="BD26" s="130">
        <f t="shared" ref="BD26" si="18">(BB26/BC26)</f>
        <v>0.42295081967213116</v>
      </c>
    </row>
    <row r="27" spans="1:56" x14ac:dyDescent="0.25">
      <c r="A27" s="246" t="s">
        <v>20</v>
      </c>
      <c r="B27" s="255"/>
      <c r="C27" s="7">
        <v>57</v>
      </c>
      <c r="D27" s="43">
        <v>99</v>
      </c>
      <c r="E27" s="53"/>
      <c r="F27" s="53"/>
      <c r="G27" s="53"/>
      <c r="H27" s="59"/>
      <c r="I27" s="26"/>
      <c r="J27" s="7">
        <v>53</v>
      </c>
      <c r="K27" s="43">
        <v>93</v>
      </c>
      <c r="L27" s="53"/>
      <c r="M27" s="53"/>
      <c r="N27" s="53"/>
      <c r="O27" s="59"/>
      <c r="P27" s="26"/>
      <c r="Q27" s="7">
        <v>57</v>
      </c>
      <c r="R27" s="43">
        <v>79</v>
      </c>
      <c r="S27" s="53"/>
      <c r="T27" s="53"/>
      <c r="U27" s="53"/>
      <c r="V27" s="59"/>
      <c r="W27" s="26"/>
      <c r="X27" s="7">
        <v>54</v>
      </c>
      <c r="Y27" s="43">
        <v>104</v>
      </c>
      <c r="Z27" s="53"/>
      <c r="AA27" s="53"/>
      <c r="AB27" s="53"/>
      <c r="AC27" s="59"/>
      <c r="AD27" s="26"/>
      <c r="AE27" s="7">
        <v>58</v>
      </c>
      <c r="AF27" s="43">
        <v>119</v>
      </c>
      <c r="AG27" s="53"/>
      <c r="AH27" s="53"/>
      <c r="AI27" s="53"/>
      <c r="AJ27" s="59"/>
      <c r="AK27" s="15"/>
      <c r="AL27" s="211" t="s">
        <v>20</v>
      </c>
      <c r="AM27" s="187">
        <f>AVERAGE(C27,J27,Q27,X27,AE27)</f>
        <v>55.8</v>
      </c>
      <c r="AN27" s="129">
        <v>76</v>
      </c>
      <c r="AO27" s="140">
        <f t="shared" ref="AO27" si="19">(AM27/AN27)</f>
        <v>0.73421052631578942</v>
      </c>
      <c r="AP27" s="170">
        <f>AVERAGE(D27,K27,R27,Y27,AF27)</f>
        <v>98.8</v>
      </c>
      <c r="AQ27" s="129">
        <v>212</v>
      </c>
      <c r="AR27" s="140">
        <f t="shared" ref="AR27:AR30" si="20">(AP27/AQ27)</f>
        <v>0.46603773584905661</v>
      </c>
      <c r="AS27" s="196"/>
      <c r="AT27" s="134"/>
      <c r="AU27" s="197"/>
      <c r="AV27" s="171"/>
      <c r="AW27" s="134"/>
      <c r="AX27" s="135"/>
      <c r="AY27" s="171"/>
      <c r="AZ27" s="134"/>
      <c r="BA27" s="135"/>
      <c r="BB27" s="171"/>
      <c r="BC27" s="134"/>
      <c r="BD27" s="135"/>
    </row>
    <row r="28" spans="1:56" x14ac:dyDescent="0.25">
      <c r="A28" s="246" t="s">
        <v>28</v>
      </c>
      <c r="B28" s="255"/>
      <c r="C28" s="58"/>
      <c r="D28" s="43">
        <v>111</v>
      </c>
      <c r="E28" s="8">
        <v>16</v>
      </c>
      <c r="F28" s="53"/>
      <c r="G28" s="53"/>
      <c r="H28" s="59"/>
      <c r="I28" s="15"/>
      <c r="J28" s="58"/>
      <c r="K28" s="43">
        <v>89</v>
      </c>
      <c r="L28" s="8">
        <v>10</v>
      </c>
      <c r="M28" s="53"/>
      <c r="N28" s="53"/>
      <c r="O28" s="59"/>
      <c r="P28" s="15"/>
      <c r="Q28" s="58"/>
      <c r="R28" s="43">
        <v>99</v>
      </c>
      <c r="S28" s="8">
        <v>0</v>
      </c>
      <c r="T28" s="53"/>
      <c r="U28" s="53"/>
      <c r="V28" s="59"/>
      <c r="W28" s="15"/>
      <c r="X28" s="58"/>
      <c r="Y28" s="43">
        <v>96</v>
      </c>
      <c r="Z28" s="8">
        <v>52</v>
      </c>
      <c r="AA28" s="53"/>
      <c r="AB28" s="53"/>
      <c r="AC28" s="59"/>
      <c r="AD28" s="15"/>
      <c r="AE28" s="58"/>
      <c r="AF28" s="43">
        <v>108</v>
      </c>
      <c r="AG28" s="8">
        <v>143</v>
      </c>
      <c r="AH28" s="53"/>
      <c r="AI28" s="53"/>
      <c r="AJ28" s="59"/>
      <c r="AK28" s="15"/>
      <c r="AL28" s="211" t="s">
        <v>28</v>
      </c>
      <c r="AM28" s="184"/>
      <c r="AN28" s="134"/>
      <c r="AO28" s="135"/>
      <c r="AP28" s="170">
        <f>AVERAGE(D28,K28,R28,Y28,AF28)</f>
        <v>100.6</v>
      </c>
      <c r="AQ28" s="129">
        <v>160</v>
      </c>
      <c r="AR28" s="140">
        <f t="shared" si="20"/>
        <v>0.62874999999999992</v>
      </c>
      <c r="AS28" s="170">
        <f>AVERAGE(E28,L28,S28,Z28,AG28)</f>
        <v>44.2</v>
      </c>
      <c r="AT28" s="129">
        <v>779</v>
      </c>
      <c r="AU28" s="140">
        <f t="shared" ref="AU28" si="21">(AS28/AT28)</f>
        <v>5.6739409499358157E-2</v>
      </c>
      <c r="AV28" s="171"/>
      <c r="AW28" s="134"/>
      <c r="AX28" s="135"/>
      <c r="AY28" s="171"/>
      <c r="AZ28" s="134"/>
      <c r="BA28" s="135"/>
      <c r="BB28" s="171"/>
      <c r="BC28" s="134"/>
      <c r="BD28" s="135"/>
    </row>
    <row r="29" spans="1:56" x14ac:dyDescent="0.25">
      <c r="A29" s="246" t="s">
        <v>13</v>
      </c>
      <c r="B29" s="255"/>
      <c r="C29" s="7">
        <v>88</v>
      </c>
      <c r="D29" s="43">
        <v>150</v>
      </c>
      <c r="E29" s="53"/>
      <c r="F29" s="53"/>
      <c r="G29" s="53"/>
      <c r="H29" s="59"/>
      <c r="I29" s="26"/>
      <c r="J29" s="7">
        <v>88</v>
      </c>
      <c r="K29" s="43">
        <v>114</v>
      </c>
      <c r="L29" s="53"/>
      <c r="M29" s="53"/>
      <c r="N29" s="53"/>
      <c r="O29" s="59"/>
      <c r="P29" s="26"/>
      <c r="Q29" s="7">
        <v>79</v>
      </c>
      <c r="R29" s="43">
        <v>112</v>
      </c>
      <c r="S29" s="53"/>
      <c r="T29" s="53"/>
      <c r="U29" s="53"/>
      <c r="V29" s="59"/>
      <c r="W29" s="26"/>
      <c r="X29" s="7">
        <v>63</v>
      </c>
      <c r="Y29" s="43">
        <v>143</v>
      </c>
      <c r="Z29" s="53"/>
      <c r="AA29" s="53"/>
      <c r="AB29" s="53"/>
      <c r="AC29" s="59"/>
      <c r="AD29" s="26"/>
      <c r="AE29" s="7">
        <v>82</v>
      </c>
      <c r="AF29" s="43">
        <v>178</v>
      </c>
      <c r="AG29" s="53"/>
      <c r="AH29" s="53"/>
      <c r="AI29" s="53"/>
      <c r="AJ29" s="59"/>
      <c r="AK29" s="15"/>
      <c r="AL29" s="211" t="s">
        <v>13</v>
      </c>
      <c r="AM29" s="187">
        <f>AVERAGE(C29,J29,Q29,X29,AE29)</f>
        <v>80</v>
      </c>
      <c r="AN29" s="129">
        <v>99</v>
      </c>
      <c r="AO29" s="140">
        <f t="shared" ref="AO29" si="22">(AM29/AN29)</f>
        <v>0.80808080808080807</v>
      </c>
      <c r="AP29" s="170">
        <f>AVERAGE(D29,K29,R29,Y29,AF29)</f>
        <v>139.4</v>
      </c>
      <c r="AQ29" s="129">
        <v>508</v>
      </c>
      <c r="AR29" s="140">
        <f t="shared" si="20"/>
        <v>0.27440944881889767</v>
      </c>
      <c r="AS29" s="196"/>
      <c r="AT29" s="134"/>
      <c r="AU29" s="197"/>
      <c r="AV29" s="171"/>
      <c r="AW29" s="134"/>
      <c r="AX29" s="135"/>
      <c r="AY29" s="171"/>
      <c r="AZ29" s="134"/>
      <c r="BA29" s="135"/>
      <c r="BB29" s="171"/>
      <c r="BC29" s="134"/>
      <c r="BD29" s="135"/>
    </row>
    <row r="30" spans="1:56" x14ac:dyDescent="0.25">
      <c r="A30" s="246" t="s">
        <v>29</v>
      </c>
      <c r="B30" s="255"/>
      <c r="C30" s="58"/>
      <c r="D30" s="43">
        <v>10</v>
      </c>
      <c r="E30" s="8">
        <v>2</v>
      </c>
      <c r="F30" s="53"/>
      <c r="G30" s="53"/>
      <c r="H30" s="59"/>
      <c r="I30" s="15"/>
      <c r="J30" s="58"/>
      <c r="K30" s="43">
        <v>5</v>
      </c>
      <c r="L30" s="8">
        <v>0</v>
      </c>
      <c r="M30" s="53"/>
      <c r="N30" s="53"/>
      <c r="O30" s="59"/>
      <c r="P30" s="15"/>
      <c r="Q30" s="58"/>
      <c r="R30" s="43">
        <v>4</v>
      </c>
      <c r="S30" s="8">
        <v>2</v>
      </c>
      <c r="T30" s="53"/>
      <c r="U30" s="53"/>
      <c r="V30" s="59"/>
      <c r="W30" s="15"/>
      <c r="X30" s="58"/>
      <c r="Y30" s="43">
        <v>0</v>
      </c>
      <c r="Z30" s="8">
        <v>0</v>
      </c>
      <c r="AA30" s="53"/>
      <c r="AB30" s="53"/>
      <c r="AC30" s="59"/>
      <c r="AD30" s="15"/>
      <c r="AE30" s="58"/>
      <c r="AF30" s="43">
        <v>4</v>
      </c>
      <c r="AG30" s="8">
        <v>24</v>
      </c>
      <c r="AH30" s="53"/>
      <c r="AI30" s="53"/>
      <c r="AJ30" s="59"/>
      <c r="AK30" s="15"/>
      <c r="AL30" s="211" t="s">
        <v>29</v>
      </c>
      <c r="AM30" s="184"/>
      <c r="AN30" s="134"/>
      <c r="AO30" s="135"/>
      <c r="AP30" s="177">
        <f>AVERAGE(D30,K30,R30,Y30,AF30)</f>
        <v>4.5999999999999996</v>
      </c>
      <c r="AQ30" s="146">
        <v>26</v>
      </c>
      <c r="AR30" s="130">
        <f t="shared" si="20"/>
        <v>0.17692307692307691</v>
      </c>
      <c r="AS30" s="195">
        <f>AVERAGE(E30,L30,S30,Z30,AG30)</f>
        <v>5.6</v>
      </c>
      <c r="AT30" s="194">
        <v>182</v>
      </c>
      <c r="AU30" s="130">
        <f t="shared" ref="AU30:AU31" si="23">(AS30/AT30)</f>
        <v>3.0769230769230767E-2</v>
      </c>
      <c r="AV30" s="171"/>
      <c r="AW30" s="134"/>
      <c r="AX30" s="135"/>
      <c r="AY30" s="171"/>
      <c r="AZ30" s="134"/>
      <c r="BA30" s="135"/>
      <c r="BB30" s="171"/>
      <c r="BC30" s="134"/>
      <c r="BD30" s="135"/>
    </row>
    <row r="31" spans="1:56" ht="15.75" thickBot="1" x14ac:dyDescent="0.3">
      <c r="A31" s="267" t="s">
        <v>10</v>
      </c>
      <c r="B31" s="268"/>
      <c r="C31" s="77"/>
      <c r="D31" s="74"/>
      <c r="E31" s="19">
        <v>0</v>
      </c>
      <c r="F31" s="66"/>
      <c r="G31" s="66"/>
      <c r="H31" s="63"/>
      <c r="I31" s="15"/>
      <c r="J31" s="77"/>
      <c r="K31" s="74"/>
      <c r="L31" s="19">
        <v>0</v>
      </c>
      <c r="M31" s="66"/>
      <c r="N31" s="66"/>
      <c r="O31" s="63"/>
      <c r="P31" s="15"/>
      <c r="Q31" s="77"/>
      <c r="R31" s="74"/>
      <c r="S31" s="19">
        <v>0</v>
      </c>
      <c r="T31" s="66"/>
      <c r="U31" s="66"/>
      <c r="V31" s="63"/>
      <c r="W31" s="15"/>
      <c r="X31" s="77"/>
      <c r="Y31" s="74"/>
      <c r="Z31" s="19">
        <v>1</v>
      </c>
      <c r="AA31" s="66"/>
      <c r="AB31" s="66"/>
      <c r="AC31" s="63"/>
      <c r="AD31" s="15"/>
      <c r="AE31" s="77"/>
      <c r="AF31" s="74"/>
      <c r="AG31" s="19">
        <v>5</v>
      </c>
      <c r="AH31" s="66"/>
      <c r="AI31" s="66"/>
      <c r="AJ31" s="63"/>
      <c r="AK31" s="15"/>
      <c r="AL31" s="212" t="s">
        <v>10</v>
      </c>
      <c r="AM31" s="185"/>
      <c r="AN31" s="136"/>
      <c r="AO31" s="137"/>
      <c r="AP31" s="178"/>
      <c r="AQ31" s="136"/>
      <c r="AR31" s="137"/>
      <c r="AS31" s="198">
        <f>AVERAGE(E31,L31,S31,Z31,AG31)</f>
        <v>1.2</v>
      </c>
      <c r="AT31" s="199">
        <v>191</v>
      </c>
      <c r="AU31" s="132">
        <f t="shared" si="23"/>
        <v>6.2827225130890046E-3</v>
      </c>
      <c r="AV31" s="178"/>
      <c r="AW31" s="136"/>
      <c r="AX31" s="137"/>
      <c r="AY31" s="178"/>
      <c r="AZ31" s="136"/>
      <c r="BA31" s="137"/>
      <c r="BB31" s="178"/>
      <c r="BC31" s="136"/>
      <c r="BD31" s="137"/>
    </row>
    <row r="32" spans="1:56" x14ac:dyDescent="0.25">
      <c r="A32" s="20"/>
      <c r="B32" s="20"/>
      <c r="C32" s="35">
        <f>SUM(C18:C31)</f>
        <v>145</v>
      </c>
      <c r="D32" s="35">
        <f>SUM(D18:D31)</f>
        <v>553</v>
      </c>
      <c r="E32" s="35">
        <f>SUM(E18:E31)</f>
        <v>66</v>
      </c>
      <c r="F32" s="35">
        <f>SUM(F18:F31)</f>
        <v>23</v>
      </c>
      <c r="G32" s="35"/>
      <c r="H32" s="35">
        <f>SUM(H18:H31)</f>
        <v>163</v>
      </c>
      <c r="I32" s="37"/>
      <c r="J32" s="35">
        <f>SUM(J18:J31)</f>
        <v>141</v>
      </c>
      <c r="K32" s="35">
        <f>SUM(K18:K31)</f>
        <v>544</v>
      </c>
      <c r="L32" s="35">
        <f>SUM(L18:L31)</f>
        <v>23</v>
      </c>
      <c r="M32" s="35">
        <f>SUM(M18:M31)</f>
        <v>15</v>
      </c>
      <c r="N32" s="35"/>
      <c r="O32" s="35">
        <f>SUM(O18:O31)</f>
        <v>109</v>
      </c>
      <c r="P32" s="37"/>
      <c r="Q32" s="35">
        <f>SUM(Q18:Q31)</f>
        <v>136</v>
      </c>
      <c r="R32" s="35">
        <f>SUM(R18:R31)</f>
        <v>477</v>
      </c>
      <c r="S32" s="35">
        <f>SUM(S18:S31)</f>
        <v>14</v>
      </c>
      <c r="T32" s="35">
        <f>SUM(T18:T31)</f>
        <v>16</v>
      </c>
      <c r="U32" s="35"/>
      <c r="V32" s="35">
        <f>SUM(V18:V31)</f>
        <v>134</v>
      </c>
      <c r="W32" s="37"/>
      <c r="X32" s="35">
        <f>SUM(X18:X31)</f>
        <v>117</v>
      </c>
      <c r="Y32" s="35">
        <f>SUM(Y18:Y31)</f>
        <v>569</v>
      </c>
      <c r="Z32" s="35">
        <f>SUM(Z18:Z31)</f>
        <v>77</v>
      </c>
      <c r="AA32" s="35">
        <f>SUM(AA18:AA31)</f>
        <v>17</v>
      </c>
      <c r="AB32" s="35"/>
      <c r="AC32" s="35">
        <f>SUM(AC18:AC31)</f>
        <v>134</v>
      </c>
      <c r="AD32" s="37"/>
      <c r="AE32" s="35">
        <f>SUM(AE18:AE31)</f>
        <v>140</v>
      </c>
      <c r="AF32" s="35">
        <f>SUM(AF18:AF31)</f>
        <v>704</v>
      </c>
      <c r="AG32" s="35">
        <f>SUM(AG18:AG31)</f>
        <v>303</v>
      </c>
      <c r="AH32" s="35">
        <f>SUM(AH18:AH31)</f>
        <v>12</v>
      </c>
      <c r="AI32" s="35"/>
      <c r="AJ32" s="35">
        <f>SUM(AJ18:AJ31)</f>
        <v>136</v>
      </c>
      <c r="AK32" s="128"/>
      <c r="AL32" s="37"/>
      <c r="AM32" s="173"/>
      <c r="AP32" s="173"/>
      <c r="AS32" s="200"/>
      <c r="AV32" s="173"/>
      <c r="AY32" s="173"/>
      <c r="BB32" s="173"/>
    </row>
    <row r="33" spans="1:56" ht="15.75" thickBot="1" x14ac:dyDescent="0.3">
      <c r="A33" s="248" t="s">
        <v>53</v>
      </c>
      <c r="B33" s="248"/>
      <c r="C33" s="14"/>
      <c r="D33" s="14"/>
      <c r="E33" s="15"/>
      <c r="F33" s="15"/>
      <c r="G33" s="15"/>
      <c r="H33" s="15"/>
      <c r="I33" s="15"/>
      <c r="J33" s="14"/>
      <c r="K33" s="14"/>
      <c r="L33" s="15"/>
      <c r="M33" s="15"/>
      <c r="N33" s="15"/>
      <c r="O33" s="15"/>
      <c r="P33" s="15"/>
      <c r="Q33" s="14"/>
      <c r="R33" s="14"/>
      <c r="S33" s="15"/>
      <c r="T33" s="15"/>
      <c r="U33" s="15"/>
      <c r="V33" s="15"/>
      <c r="W33" s="15"/>
      <c r="X33" s="14"/>
      <c r="Y33" s="14"/>
      <c r="Z33" s="15"/>
      <c r="AA33" s="15"/>
      <c r="AB33" s="15"/>
      <c r="AC33" s="15"/>
      <c r="AD33" s="15"/>
      <c r="AE33" s="14"/>
      <c r="AF33" s="14"/>
      <c r="AG33" s="15"/>
      <c r="AH33" s="15"/>
      <c r="AI33" s="15"/>
      <c r="AJ33" s="15"/>
      <c r="AK33" s="15"/>
      <c r="AL33" s="15"/>
      <c r="AM33" s="188"/>
      <c r="AN33" s="148"/>
      <c r="AO33" s="148"/>
      <c r="AP33" s="179"/>
      <c r="AQ33" s="149"/>
      <c r="AR33" s="149"/>
      <c r="AS33" s="192"/>
      <c r="AT33" s="31"/>
      <c r="AU33" s="123"/>
      <c r="AV33" s="193"/>
      <c r="AY33" s="173"/>
      <c r="BB33" s="173"/>
    </row>
    <row r="34" spans="1:56" x14ac:dyDescent="0.25">
      <c r="A34" s="256" t="s">
        <v>70</v>
      </c>
      <c r="B34" s="257"/>
      <c r="C34" s="75"/>
      <c r="D34" s="72"/>
      <c r="E34" s="68"/>
      <c r="F34" s="68"/>
      <c r="G34" s="32">
        <v>13</v>
      </c>
      <c r="H34" s="69"/>
      <c r="I34" s="15"/>
      <c r="J34" s="75"/>
      <c r="K34" s="72"/>
      <c r="L34" s="68"/>
      <c r="M34" s="68"/>
      <c r="N34" s="32">
        <v>3</v>
      </c>
      <c r="O34" s="69"/>
      <c r="P34" s="15"/>
      <c r="Q34" s="75"/>
      <c r="R34" s="72"/>
      <c r="S34" s="68"/>
      <c r="T34" s="68"/>
      <c r="U34" s="32">
        <v>7</v>
      </c>
      <c r="V34" s="69"/>
      <c r="W34" s="15"/>
      <c r="X34" s="75"/>
      <c r="Y34" s="72"/>
      <c r="Z34" s="68"/>
      <c r="AA34" s="68"/>
      <c r="AB34" s="32">
        <v>2</v>
      </c>
      <c r="AC34" s="69"/>
      <c r="AD34" s="15"/>
      <c r="AE34" s="75"/>
      <c r="AF34" s="72"/>
      <c r="AG34" s="68"/>
      <c r="AH34" s="68"/>
      <c r="AI34" s="32">
        <v>1</v>
      </c>
      <c r="AJ34" s="69"/>
      <c r="AK34" s="15"/>
      <c r="AL34" s="167" t="s">
        <v>70</v>
      </c>
      <c r="AM34" s="186"/>
      <c r="AN34" s="151"/>
      <c r="AO34" s="152"/>
      <c r="AP34" s="180"/>
      <c r="AQ34" s="151"/>
      <c r="AR34" s="152"/>
      <c r="AS34" s="203"/>
      <c r="AT34" s="151"/>
      <c r="AU34" s="204"/>
      <c r="AV34" s="180"/>
      <c r="AW34" s="151"/>
      <c r="AX34" s="152"/>
      <c r="AY34" s="191">
        <f t="shared" ref="AY34:AY41" si="24">AVERAGE(G34,N34,U34,AB34,AI34)</f>
        <v>5.2</v>
      </c>
      <c r="AZ34" s="155">
        <v>161</v>
      </c>
      <c r="BA34" s="156">
        <f t="shared" ref="BA34:BA41" si="25">(AY34/AZ34)</f>
        <v>3.2298136645962733E-2</v>
      </c>
      <c r="BB34" s="180"/>
      <c r="BC34" s="151"/>
      <c r="BD34" s="152"/>
    </row>
    <row r="35" spans="1:56" x14ac:dyDescent="0.25">
      <c r="A35" s="258" t="s">
        <v>71</v>
      </c>
      <c r="B35" s="259"/>
      <c r="C35" s="73"/>
      <c r="D35" s="43">
        <v>0</v>
      </c>
      <c r="E35" s="15">
        <v>5</v>
      </c>
      <c r="F35" s="53"/>
      <c r="G35" s="8">
        <v>25</v>
      </c>
      <c r="H35" s="59"/>
      <c r="I35" s="15"/>
      <c r="J35" s="73"/>
      <c r="K35" s="43">
        <v>0</v>
      </c>
      <c r="L35" s="15">
        <v>1</v>
      </c>
      <c r="M35" s="53"/>
      <c r="N35" s="8">
        <v>4</v>
      </c>
      <c r="O35" s="59"/>
      <c r="P35" s="15"/>
      <c r="Q35" s="73"/>
      <c r="R35" s="43">
        <v>1</v>
      </c>
      <c r="S35" s="15">
        <v>4</v>
      </c>
      <c r="T35" s="53"/>
      <c r="U35" s="8">
        <v>41</v>
      </c>
      <c r="V35" s="59"/>
      <c r="W35" s="15"/>
      <c r="X35" s="73"/>
      <c r="Y35" s="43">
        <v>1</v>
      </c>
      <c r="Z35" s="15">
        <v>0</v>
      </c>
      <c r="AA35" s="53"/>
      <c r="AB35" s="8">
        <v>3</v>
      </c>
      <c r="AC35" s="59"/>
      <c r="AD35" s="15"/>
      <c r="AE35" s="73"/>
      <c r="AF35" s="43">
        <v>0</v>
      </c>
      <c r="AG35" s="15">
        <v>0</v>
      </c>
      <c r="AH35" s="53"/>
      <c r="AI35" s="8">
        <v>51</v>
      </c>
      <c r="AJ35" s="59"/>
      <c r="AK35" s="15"/>
      <c r="AL35" s="164" t="s">
        <v>71</v>
      </c>
      <c r="AM35" s="184"/>
      <c r="AN35" s="134"/>
      <c r="AO35" s="135"/>
      <c r="AP35" s="177">
        <f>AVERAGE(D35,K35,R35,Y35,AF35)</f>
        <v>0.4</v>
      </c>
      <c r="AQ35" s="122">
        <v>32</v>
      </c>
      <c r="AR35" s="130">
        <f t="shared" ref="AR35:AR37" si="26">(AP35/AQ35)</f>
        <v>1.2500000000000001E-2</v>
      </c>
      <c r="AS35" s="195">
        <f>AVERAGE(E35,L35,S35,Z35,AG35)</f>
        <v>2</v>
      </c>
      <c r="AT35" s="194">
        <v>23</v>
      </c>
      <c r="AU35" s="130">
        <f t="shared" ref="AU35:AU36" si="27">(AS35/AT35)</f>
        <v>8.6956521739130432E-2</v>
      </c>
      <c r="AV35" s="171"/>
      <c r="AW35" s="134"/>
      <c r="AX35" s="135"/>
      <c r="AY35" s="177">
        <f t="shared" si="24"/>
        <v>24.8</v>
      </c>
      <c r="AZ35" s="122">
        <v>199</v>
      </c>
      <c r="BA35" s="130">
        <f t="shared" si="25"/>
        <v>0.12462311557788945</v>
      </c>
      <c r="BB35" s="171"/>
      <c r="BC35" s="134"/>
      <c r="BD35" s="135"/>
    </row>
    <row r="36" spans="1:56" x14ac:dyDescent="0.25">
      <c r="A36" s="290" t="s">
        <v>98</v>
      </c>
      <c r="B36" s="291"/>
      <c r="C36" s="73"/>
      <c r="D36" s="53"/>
      <c r="E36" s="15">
        <v>1</v>
      </c>
      <c r="F36" s="53"/>
      <c r="G36" s="8">
        <v>39</v>
      </c>
      <c r="H36" s="59"/>
      <c r="I36" s="15"/>
      <c r="J36" s="73"/>
      <c r="K36" s="53"/>
      <c r="L36" s="43">
        <v>0</v>
      </c>
      <c r="M36" s="53"/>
      <c r="N36" s="8">
        <v>28</v>
      </c>
      <c r="O36" s="59"/>
      <c r="P36" s="15"/>
      <c r="Q36" s="73"/>
      <c r="R36" s="53"/>
      <c r="S36" s="43">
        <v>2</v>
      </c>
      <c r="T36" s="53"/>
      <c r="U36" s="8">
        <v>37</v>
      </c>
      <c r="V36" s="59"/>
      <c r="W36" s="15"/>
      <c r="X36" s="73"/>
      <c r="Y36" s="70"/>
      <c r="Z36" s="43">
        <v>0</v>
      </c>
      <c r="AA36" s="53"/>
      <c r="AB36" s="8">
        <v>2</v>
      </c>
      <c r="AC36" s="59"/>
      <c r="AD36" s="15"/>
      <c r="AE36" s="73"/>
      <c r="AF36" s="70"/>
      <c r="AG36" s="15">
        <v>3</v>
      </c>
      <c r="AH36" s="53"/>
      <c r="AI36" s="8">
        <v>36</v>
      </c>
      <c r="AJ36" s="59"/>
      <c r="AK36" s="15"/>
      <c r="AL36" s="164" t="s">
        <v>98</v>
      </c>
      <c r="AM36" s="184"/>
      <c r="AN36" s="134"/>
      <c r="AO36" s="135"/>
      <c r="AP36" s="184"/>
      <c r="AQ36" s="134"/>
      <c r="AR36" s="135"/>
      <c r="AS36" s="170">
        <f>AVERAGE(E36,L36,S36,Z36,AG36)</f>
        <v>1.2</v>
      </c>
      <c r="AT36" s="129">
        <v>57</v>
      </c>
      <c r="AU36" s="140">
        <f t="shared" si="27"/>
        <v>2.1052631578947368E-2</v>
      </c>
      <c r="AV36" s="171"/>
      <c r="AW36" s="134"/>
      <c r="AX36" s="135"/>
      <c r="AY36" s="177">
        <f>AVERAGE(G36,N36,U36,AB36,AI36)</f>
        <v>28.4</v>
      </c>
      <c r="AZ36" s="122">
        <v>147</v>
      </c>
      <c r="BA36" s="130">
        <f t="shared" si="25"/>
        <v>0.19319727891156463</v>
      </c>
      <c r="BB36" s="171"/>
      <c r="BC36" s="134"/>
      <c r="BD36" s="135"/>
    </row>
    <row r="37" spans="1:56" x14ac:dyDescent="0.25">
      <c r="A37" s="258" t="s">
        <v>65</v>
      </c>
      <c r="B37" s="259"/>
      <c r="C37" s="76"/>
      <c r="D37" s="43">
        <v>35</v>
      </c>
      <c r="E37" s="53"/>
      <c r="F37" s="53"/>
      <c r="G37" s="8">
        <v>19</v>
      </c>
      <c r="H37" s="59"/>
      <c r="I37" s="15"/>
      <c r="J37" s="76"/>
      <c r="K37" s="43">
        <v>26</v>
      </c>
      <c r="L37" s="53"/>
      <c r="M37" s="53"/>
      <c r="N37" s="8">
        <v>19</v>
      </c>
      <c r="O37" s="59"/>
      <c r="P37" s="15"/>
      <c r="Q37" s="76"/>
      <c r="R37" s="43">
        <v>16</v>
      </c>
      <c r="S37" s="53"/>
      <c r="T37" s="53"/>
      <c r="U37" s="8">
        <v>3</v>
      </c>
      <c r="V37" s="59"/>
      <c r="W37" s="15"/>
      <c r="X37" s="76"/>
      <c r="Y37" s="43">
        <v>5</v>
      </c>
      <c r="Z37" s="53"/>
      <c r="AA37" s="53"/>
      <c r="AB37" s="8">
        <v>15</v>
      </c>
      <c r="AC37" s="59"/>
      <c r="AD37" s="15"/>
      <c r="AE37" s="76"/>
      <c r="AF37" s="43">
        <v>32</v>
      </c>
      <c r="AG37" s="53"/>
      <c r="AH37" s="53"/>
      <c r="AI37" s="8">
        <v>17</v>
      </c>
      <c r="AJ37" s="59"/>
      <c r="AK37" s="15"/>
      <c r="AL37" s="164" t="s">
        <v>65</v>
      </c>
      <c r="AM37" s="184"/>
      <c r="AN37" s="134"/>
      <c r="AO37" s="135"/>
      <c r="AP37" s="177">
        <f>AVERAGE(D37,K37,R37,Y37,AF37)</f>
        <v>22.8</v>
      </c>
      <c r="AQ37" s="122">
        <v>65</v>
      </c>
      <c r="AR37" s="130">
        <f t="shared" si="26"/>
        <v>0.35076923076923078</v>
      </c>
      <c r="AS37" s="196"/>
      <c r="AT37" s="134"/>
      <c r="AU37" s="197"/>
      <c r="AV37" s="171"/>
      <c r="AW37" s="134"/>
      <c r="AX37" s="135"/>
      <c r="AY37" s="177">
        <f t="shared" si="24"/>
        <v>14.6</v>
      </c>
      <c r="AZ37" s="122">
        <v>28</v>
      </c>
      <c r="BA37" s="130">
        <f t="shared" si="25"/>
        <v>0.52142857142857146</v>
      </c>
      <c r="BB37" s="171"/>
      <c r="BC37" s="134"/>
      <c r="BD37" s="135"/>
    </row>
    <row r="38" spans="1:56" x14ac:dyDescent="0.25">
      <c r="A38" s="251" t="s">
        <v>66</v>
      </c>
      <c r="B38" s="276"/>
      <c r="C38" s="76"/>
      <c r="D38" s="71"/>
      <c r="E38" s="53"/>
      <c r="F38" s="53"/>
      <c r="G38" s="8">
        <v>4</v>
      </c>
      <c r="H38" s="59"/>
      <c r="I38" s="15"/>
      <c r="J38" s="76"/>
      <c r="K38" s="71"/>
      <c r="L38" s="53"/>
      <c r="M38" s="53"/>
      <c r="N38" s="8">
        <v>6</v>
      </c>
      <c r="O38" s="59"/>
      <c r="P38" s="15"/>
      <c r="Q38" s="76"/>
      <c r="R38" s="71"/>
      <c r="S38" s="53"/>
      <c r="T38" s="53"/>
      <c r="U38" s="8">
        <v>6</v>
      </c>
      <c r="V38" s="59"/>
      <c r="W38" s="15"/>
      <c r="X38" s="76"/>
      <c r="Y38" s="71"/>
      <c r="Z38" s="53"/>
      <c r="AA38" s="53"/>
      <c r="AB38" s="8">
        <v>3</v>
      </c>
      <c r="AC38" s="59"/>
      <c r="AD38" s="15"/>
      <c r="AE38" s="76"/>
      <c r="AF38" s="71"/>
      <c r="AG38" s="53"/>
      <c r="AH38" s="53"/>
      <c r="AI38" s="8">
        <v>4</v>
      </c>
      <c r="AJ38" s="59"/>
      <c r="AK38" s="15"/>
      <c r="AL38" s="165" t="s">
        <v>66</v>
      </c>
      <c r="AM38" s="184"/>
      <c r="AN38" s="134"/>
      <c r="AO38" s="135"/>
      <c r="AP38" s="171"/>
      <c r="AQ38" s="134"/>
      <c r="AR38" s="135"/>
      <c r="AS38" s="196"/>
      <c r="AT38" s="134"/>
      <c r="AU38" s="197"/>
      <c r="AV38" s="171"/>
      <c r="AW38" s="134"/>
      <c r="AX38" s="135"/>
      <c r="AY38" s="177">
        <f t="shared" si="24"/>
        <v>4.5999999999999996</v>
      </c>
      <c r="AZ38" s="122">
        <v>60</v>
      </c>
      <c r="BA38" s="130">
        <f t="shared" si="25"/>
        <v>7.6666666666666661E-2</v>
      </c>
      <c r="BB38" s="171"/>
      <c r="BC38" s="134"/>
      <c r="BD38" s="135"/>
    </row>
    <row r="39" spans="1:56" x14ac:dyDescent="0.25">
      <c r="A39" s="258" t="s">
        <v>67</v>
      </c>
      <c r="B39" s="259"/>
      <c r="C39" s="73"/>
      <c r="D39" s="70"/>
      <c r="E39" s="53"/>
      <c r="F39" s="53"/>
      <c r="G39" s="8">
        <v>2</v>
      </c>
      <c r="H39" s="59"/>
      <c r="I39" s="15"/>
      <c r="J39" s="73"/>
      <c r="K39" s="70"/>
      <c r="L39" s="53"/>
      <c r="M39" s="53"/>
      <c r="N39" s="8">
        <v>9</v>
      </c>
      <c r="O39" s="59"/>
      <c r="P39" s="15"/>
      <c r="Q39" s="73"/>
      <c r="R39" s="70"/>
      <c r="S39" s="53"/>
      <c r="T39" s="53"/>
      <c r="U39" s="8">
        <v>7</v>
      </c>
      <c r="V39" s="59"/>
      <c r="W39" s="15"/>
      <c r="X39" s="73"/>
      <c r="Y39" s="70"/>
      <c r="Z39" s="53"/>
      <c r="AA39" s="53"/>
      <c r="AB39" s="8">
        <v>8</v>
      </c>
      <c r="AC39" s="59"/>
      <c r="AD39" s="15"/>
      <c r="AE39" s="73"/>
      <c r="AF39" s="70"/>
      <c r="AG39" s="53"/>
      <c r="AH39" s="53"/>
      <c r="AI39" s="8">
        <v>16</v>
      </c>
      <c r="AJ39" s="59"/>
      <c r="AK39" s="15"/>
      <c r="AL39" s="164" t="s">
        <v>67</v>
      </c>
      <c r="AM39" s="184"/>
      <c r="AN39" s="134"/>
      <c r="AO39" s="135"/>
      <c r="AP39" s="171"/>
      <c r="AQ39" s="134"/>
      <c r="AR39" s="141"/>
      <c r="AS39" s="196"/>
      <c r="AT39" s="134"/>
      <c r="AU39" s="197"/>
      <c r="AV39" s="171"/>
      <c r="AW39" s="134"/>
      <c r="AX39" s="135"/>
      <c r="AY39" s="177">
        <f t="shared" si="24"/>
        <v>8.4</v>
      </c>
      <c r="AZ39" s="122">
        <v>108</v>
      </c>
      <c r="BA39" s="130">
        <f t="shared" si="25"/>
        <v>7.7777777777777779E-2</v>
      </c>
      <c r="BB39" s="171"/>
      <c r="BC39" s="134"/>
      <c r="BD39" s="135"/>
    </row>
    <row r="40" spans="1:56" x14ac:dyDescent="0.25">
      <c r="A40" s="258" t="s">
        <v>68</v>
      </c>
      <c r="B40" s="259"/>
      <c r="C40" s="73"/>
      <c r="D40" s="70"/>
      <c r="E40" s="53"/>
      <c r="F40" s="53"/>
      <c r="G40" s="8">
        <v>11</v>
      </c>
      <c r="H40" s="59"/>
      <c r="I40" s="15"/>
      <c r="J40" s="73"/>
      <c r="K40" s="70"/>
      <c r="L40" s="53"/>
      <c r="M40" s="53"/>
      <c r="N40" s="8">
        <v>2</v>
      </c>
      <c r="O40" s="59"/>
      <c r="P40" s="15"/>
      <c r="Q40" s="73"/>
      <c r="R40" s="70"/>
      <c r="S40" s="53"/>
      <c r="T40" s="53"/>
      <c r="U40" s="8">
        <v>3</v>
      </c>
      <c r="V40" s="59"/>
      <c r="W40" s="15"/>
      <c r="X40" s="73"/>
      <c r="Y40" s="70"/>
      <c r="Z40" s="53"/>
      <c r="AA40" s="53"/>
      <c r="AB40" s="8">
        <v>2</v>
      </c>
      <c r="AC40" s="59"/>
      <c r="AD40" s="15"/>
      <c r="AE40" s="73"/>
      <c r="AF40" s="70"/>
      <c r="AG40" s="53"/>
      <c r="AH40" s="53"/>
      <c r="AI40" s="8">
        <v>3</v>
      </c>
      <c r="AJ40" s="59"/>
      <c r="AK40" s="15"/>
      <c r="AL40" s="164" t="s">
        <v>68</v>
      </c>
      <c r="AM40" s="184"/>
      <c r="AN40" s="134"/>
      <c r="AO40" s="135"/>
      <c r="AP40" s="171"/>
      <c r="AQ40" s="134"/>
      <c r="AR40" s="135"/>
      <c r="AS40" s="196"/>
      <c r="AT40" s="134"/>
      <c r="AU40" s="197"/>
      <c r="AV40" s="171"/>
      <c r="AW40" s="134"/>
      <c r="AX40" s="135"/>
      <c r="AY40" s="177">
        <f t="shared" si="24"/>
        <v>4.2</v>
      </c>
      <c r="AZ40" s="122">
        <v>64</v>
      </c>
      <c r="BA40" s="130">
        <f t="shared" si="25"/>
        <v>6.5625000000000003E-2</v>
      </c>
      <c r="BB40" s="171"/>
      <c r="BC40" s="134"/>
      <c r="BD40" s="135"/>
    </row>
    <row r="41" spans="1:56" ht="15.75" thickBot="1" x14ac:dyDescent="0.3">
      <c r="A41" s="272" t="s">
        <v>69</v>
      </c>
      <c r="B41" s="289"/>
      <c r="C41" s="77"/>
      <c r="D41" s="48">
        <v>35</v>
      </c>
      <c r="E41" s="66"/>
      <c r="F41" s="66"/>
      <c r="G41" s="19">
        <v>45</v>
      </c>
      <c r="H41" s="63"/>
      <c r="I41" s="15"/>
      <c r="J41" s="77"/>
      <c r="K41" s="48">
        <v>38</v>
      </c>
      <c r="L41" s="66"/>
      <c r="M41" s="66"/>
      <c r="N41" s="19">
        <v>68</v>
      </c>
      <c r="O41" s="63"/>
      <c r="P41" s="15"/>
      <c r="Q41" s="77"/>
      <c r="R41" s="48">
        <v>24</v>
      </c>
      <c r="S41" s="66"/>
      <c r="T41" s="66"/>
      <c r="U41" s="19">
        <v>42</v>
      </c>
      <c r="V41" s="63"/>
      <c r="W41" s="15"/>
      <c r="X41" s="77"/>
      <c r="Y41" s="48">
        <v>70</v>
      </c>
      <c r="Z41" s="66"/>
      <c r="AA41" s="66"/>
      <c r="AB41" s="19">
        <v>39</v>
      </c>
      <c r="AC41" s="63"/>
      <c r="AD41" s="15"/>
      <c r="AE41" s="77"/>
      <c r="AF41" s="48">
        <v>40</v>
      </c>
      <c r="AG41" s="66"/>
      <c r="AH41" s="66"/>
      <c r="AI41" s="19">
        <v>78</v>
      </c>
      <c r="AJ41" s="63"/>
      <c r="AK41" s="15"/>
      <c r="AL41" s="166" t="s">
        <v>69</v>
      </c>
      <c r="AM41" s="185"/>
      <c r="AN41" s="136"/>
      <c r="AO41" s="137"/>
      <c r="AP41" s="181">
        <f>AVERAGE(D41,K41,R41,Y41,AF41)</f>
        <v>41.4</v>
      </c>
      <c r="AQ41" s="133">
        <v>81</v>
      </c>
      <c r="AR41" s="132">
        <f t="shared" ref="AR41" si="28">(AP41/AQ41)</f>
        <v>0.51111111111111107</v>
      </c>
      <c r="AS41" s="205"/>
      <c r="AT41" s="136"/>
      <c r="AU41" s="206"/>
      <c r="AV41" s="178"/>
      <c r="AW41" s="136"/>
      <c r="AX41" s="137"/>
      <c r="AY41" s="181">
        <f t="shared" si="24"/>
        <v>54.4</v>
      </c>
      <c r="AZ41" s="133">
        <v>335</v>
      </c>
      <c r="BA41" s="132">
        <f t="shared" si="25"/>
        <v>0.16238805970149253</v>
      </c>
      <c r="BB41" s="178"/>
      <c r="BC41" s="136"/>
      <c r="BD41" s="137"/>
    </row>
    <row r="42" spans="1:56" x14ac:dyDescent="0.25">
      <c r="C42" s="35"/>
      <c r="D42" s="35">
        <f>SUM(D34:D41)</f>
        <v>70</v>
      </c>
      <c r="E42" s="35"/>
      <c r="F42" s="35"/>
      <c r="G42" s="35">
        <f>SUM(G34:G41)</f>
        <v>158</v>
      </c>
      <c r="H42" s="35"/>
      <c r="I42" s="36"/>
      <c r="J42" s="35"/>
      <c r="K42" s="35">
        <f>SUM(K34:K41)</f>
        <v>64</v>
      </c>
      <c r="L42" s="35"/>
      <c r="M42" s="35"/>
      <c r="N42" s="35">
        <f>SUM(N34:N41)</f>
        <v>139</v>
      </c>
      <c r="O42" s="35"/>
      <c r="P42" s="36"/>
      <c r="Q42" s="35"/>
      <c r="R42" s="35">
        <f>SUM(R34:R41)</f>
        <v>41</v>
      </c>
      <c r="S42" s="35"/>
      <c r="T42" s="35"/>
      <c r="U42" s="35">
        <f>SUM(U34:U41)</f>
        <v>146</v>
      </c>
      <c r="V42" s="35"/>
      <c r="W42" s="36"/>
      <c r="X42" s="35"/>
      <c r="Y42" s="35">
        <f>SUM(Y34:Y41)</f>
        <v>76</v>
      </c>
      <c r="Z42" s="35"/>
      <c r="AA42" s="35"/>
      <c r="AB42" s="35">
        <f>SUM(AB34:AB41)</f>
        <v>74</v>
      </c>
      <c r="AC42" s="35"/>
      <c r="AD42" s="36"/>
      <c r="AE42" s="35"/>
      <c r="AF42" s="35">
        <f>SUM(AF34:AF41)</f>
        <v>72</v>
      </c>
      <c r="AG42" s="35"/>
      <c r="AH42" s="35"/>
      <c r="AI42" s="35">
        <f>SUM(AI34:AI41)</f>
        <v>206</v>
      </c>
      <c r="AJ42" s="35"/>
      <c r="AK42" s="128"/>
      <c r="AL42" s="36"/>
      <c r="AM42" s="182"/>
      <c r="AN42" s="15"/>
      <c r="AO42" s="22"/>
      <c r="AP42" s="182"/>
      <c r="AQ42" s="15"/>
      <c r="AR42" s="144"/>
      <c r="AS42" s="207"/>
      <c r="AT42" s="15"/>
      <c r="AU42" s="145"/>
      <c r="AV42" s="182"/>
      <c r="AW42" s="15"/>
      <c r="AX42" s="22"/>
      <c r="AY42" s="182"/>
      <c r="AZ42" s="15"/>
      <c r="BA42" s="22"/>
      <c r="BB42" s="182"/>
      <c r="BC42" s="15"/>
      <c r="BD42" s="22"/>
    </row>
    <row r="43" spans="1:56" ht="15.75" thickBot="1" x14ac:dyDescent="0.3">
      <c r="A43" s="248" t="s">
        <v>72</v>
      </c>
      <c r="B43" s="248"/>
      <c r="C43" s="14"/>
      <c r="D43" s="14"/>
      <c r="E43" s="15"/>
      <c r="F43" s="15"/>
      <c r="G43" s="15"/>
      <c r="H43" s="15"/>
      <c r="I43" s="15"/>
      <c r="J43" s="14"/>
      <c r="K43" s="14"/>
      <c r="L43" s="15"/>
      <c r="M43" s="15"/>
      <c r="N43" s="15"/>
      <c r="O43" s="15"/>
      <c r="P43" s="15"/>
      <c r="Q43" s="14"/>
      <c r="R43" s="14"/>
      <c r="S43" s="15"/>
      <c r="T43" s="15"/>
      <c r="U43" s="15"/>
      <c r="V43" s="15"/>
      <c r="W43" s="15"/>
      <c r="X43" s="14"/>
      <c r="Y43" s="14"/>
      <c r="Z43" s="15"/>
      <c r="AA43" s="15"/>
      <c r="AB43" s="15"/>
      <c r="AC43" s="15"/>
      <c r="AD43" s="15"/>
      <c r="AE43" s="14"/>
      <c r="AF43" s="14"/>
      <c r="AG43" s="15"/>
      <c r="AH43" s="15"/>
      <c r="AI43" s="15"/>
      <c r="AJ43" s="15"/>
      <c r="AK43" s="15"/>
      <c r="AL43" s="15"/>
      <c r="AM43" s="182"/>
      <c r="AN43" s="15"/>
      <c r="AO43" s="22"/>
      <c r="AP43" s="183"/>
      <c r="AQ43" s="146"/>
      <c r="AR43" s="147"/>
      <c r="AS43" s="207"/>
      <c r="AT43" s="15"/>
      <c r="AU43" s="145"/>
      <c r="AV43" s="182"/>
      <c r="AW43" s="15"/>
      <c r="AX43" s="22"/>
      <c r="AY43" s="182"/>
      <c r="AZ43" s="15"/>
      <c r="BA43" s="22"/>
      <c r="BB43" s="182"/>
      <c r="BC43" s="15"/>
      <c r="BD43" s="22"/>
    </row>
    <row r="44" spans="1:56" x14ac:dyDescent="0.25">
      <c r="A44" s="251" t="s">
        <v>9</v>
      </c>
      <c r="B44" s="252"/>
      <c r="C44" s="27">
        <v>28</v>
      </c>
      <c r="D44" s="107"/>
      <c r="E44" s="68"/>
      <c r="F44" s="68"/>
      <c r="G44" s="68"/>
      <c r="H44" s="69"/>
      <c r="I44" s="15"/>
      <c r="J44" s="27">
        <v>4</v>
      </c>
      <c r="K44" s="107"/>
      <c r="L44" s="68"/>
      <c r="M44" s="68"/>
      <c r="N44" s="68"/>
      <c r="O44" s="69"/>
      <c r="P44" s="15"/>
      <c r="Q44" s="27">
        <v>33</v>
      </c>
      <c r="R44" s="107"/>
      <c r="S44" s="68"/>
      <c r="T44" s="68"/>
      <c r="U44" s="68"/>
      <c r="V44" s="69"/>
      <c r="W44" s="15"/>
      <c r="X44" s="27">
        <v>5</v>
      </c>
      <c r="Y44" s="107"/>
      <c r="Z44" s="68"/>
      <c r="AA44" s="68"/>
      <c r="AB44" s="68"/>
      <c r="AC44" s="69"/>
      <c r="AD44" s="15"/>
      <c r="AE44" s="27">
        <v>35</v>
      </c>
      <c r="AF44" s="107"/>
      <c r="AG44" s="68"/>
      <c r="AH44" s="68"/>
      <c r="AI44" s="68"/>
      <c r="AJ44" s="69"/>
      <c r="AK44" s="15"/>
      <c r="AL44" s="163" t="s">
        <v>9</v>
      </c>
      <c r="AM44" s="189">
        <f>AVERAGE(C44,J44,Q44,X44,AE44)</f>
        <v>21</v>
      </c>
      <c r="AN44" s="153">
        <v>53</v>
      </c>
      <c r="AO44" s="154">
        <f>(AM44/AN44)</f>
        <v>0.39622641509433965</v>
      </c>
      <c r="AP44" s="180"/>
      <c r="AQ44" s="158"/>
      <c r="AR44" s="159"/>
      <c r="AS44" s="203"/>
      <c r="AT44" s="151"/>
      <c r="AU44" s="204"/>
      <c r="AV44" s="180"/>
      <c r="AW44" s="158"/>
      <c r="AX44" s="159"/>
      <c r="AY44" s="180"/>
      <c r="AZ44" s="151"/>
      <c r="BA44" s="152"/>
      <c r="BB44" s="180"/>
      <c r="BC44" s="151"/>
      <c r="BD44" s="152"/>
    </row>
    <row r="45" spans="1:56" x14ac:dyDescent="0.25">
      <c r="A45" s="258" t="s">
        <v>16</v>
      </c>
      <c r="B45" s="260"/>
      <c r="C45" s="7">
        <v>48</v>
      </c>
      <c r="D45" s="70"/>
      <c r="E45" s="53"/>
      <c r="F45" s="53"/>
      <c r="G45" s="53"/>
      <c r="H45" s="59"/>
      <c r="I45" s="15"/>
      <c r="J45" s="7">
        <v>50</v>
      </c>
      <c r="K45" s="70"/>
      <c r="L45" s="53"/>
      <c r="M45" s="53"/>
      <c r="N45" s="53"/>
      <c r="O45" s="59"/>
      <c r="P45" s="15"/>
      <c r="Q45" s="7">
        <v>48</v>
      </c>
      <c r="R45" s="70"/>
      <c r="S45" s="53"/>
      <c r="T45" s="53"/>
      <c r="U45" s="53"/>
      <c r="V45" s="59"/>
      <c r="W45" s="15"/>
      <c r="X45" s="7">
        <v>46</v>
      </c>
      <c r="Y45" s="70"/>
      <c r="Z45" s="53"/>
      <c r="AA45" s="53"/>
      <c r="AB45" s="53"/>
      <c r="AC45" s="59"/>
      <c r="AD45" s="15"/>
      <c r="AE45" s="7">
        <v>50</v>
      </c>
      <c r="AF45" s="70"/>
      <c r="AG45" s="53"/>
      <c r="AH45" s="53"/>
      <c r="AI45" s="53"/>
      <c r="AJ45" s="59"/>
      <c r="AK45" s="15"/>
      <c r="AL45" s="164" t="s">
        <v>16</v>
      </c>
      <c r="AM45" s="187">
        <f>AVERAGE(C45,J45,Q45,X45,AE45)</f>
        <v>48.4</v>
      </c>
      <c r="AN45" s="129">
        <v>72</v>
      </c>
      <c r="AO45" s="140">
        <f>(AM45/AN45)</f>
        <v>0.67222222222222217</v>
      </c>
      <c r="AP45" s="171"/>
      <c r="AQ45" s="138"/>
      <c r="AR45" s="157"/>
      <c r="AS45" s="196"/>
      <c r="AT45" s="134"/>
      <c r="AU45" s="197"/>
      <c r="AV45" s="171"/>
      <c r="AW45" s="138"/>
      <c r="AX45" s="157"/>
      <c r="AY45" s="171"/>
      <c r="AZ45" s="134"/>
      <c r="BA45" s="135"/>
      <c r="BB45" s="171"/>
      <c r="BC45" s="134"/>
      <c r="BD45" s="135"/>
    </row>
    <row r="46" spans="1:56" x14ac:dyDescent="0.25">
      <c r="A46" s="258" t="s">
        <v>17</v>
      </c>
      <c r="B46" s="260"/>
      <c r="C46" s="7">
        <v>156</v>
      </c>
      <c r="D46" s="70"/>
      <c r="E46" s="53"/>
      <c r="F46" s="53"/>
      <c r="G46" s="53"/>
      <c r="H46" s="59"/>
      <c r="I46" s="15"/>
      <c r="J46" s="7">
        <v>141</v>
      </c>
      <c r="K46" s="70"/>
      <c r="L46" s="53"/>
      <c r="M46" s="53"/>
      <c r="N46" s="53"/>
      <c r="O46" s="59"/>
      <c r="P46" s="15"/>
      <c r="Q46" s="7">
        <v>165</v>
      </c>
      <c r="R46" s="70"/>
      <c r="S46" s="53"/>
      <c r="T46" s="53"/>
      <c r="U46" s="53"/>
      <c r="V46" s="59"/>
      <c r="W46" s="15"/>
      <c r="X46" s="7">
        <v>142</v>
      </c>
      <c r="Y46" s="70"/>
      <c r="Z46" s="53"/>
      <c r="AA46" s="53"/>
      <c r="AB46" s="53"/>
      <c r="AC46" s="59"/>
      <c r="AD46" s="15"/>
      <c r="AE46" s="7">
        <v>175</v>
      </c>
      <c r="AF46" s="70"/>
      <c r="AG46" s="53"/>
      <c r="AH46" s="53"/>
      <c r="AI46" s="53"/>
      <c r="AJ46" s="59"/>
      <c r="AK46" s="15"/>
      <c r="AL46" s="164" t="s">
        <v>17</v>
      </c>
      <c r="AM46" s="187">
        <f>AVERAGE(C46,J46,Q46,X46,AE46)</f>
        <v>155.80000000000001</v>
      </c>
      <c r="AN46" s="129">
        <v>329</v>
      </c>
      <c r="AO46" s="140">
        <f>(AM46/AN46)</f>
        <v>0.47355623100303956</v>
      </c>
      <c r="AP46" s="171"/>
      <c r="AQ46" s="138"/>
      <c r="AR46" s="157"/>
      <c r="AS46" s="196"/>
      <c r="AT46" s="134"/>
      <c r="AU46" s="197"/>
      <c r="AV46" s="171"/>
      <c r="AW46" s="138"/>
      <c r="AX46" s="157"/>
      <c r="AY46" s="171"/>
      <c r="AZ46" s="134"/>
      <c r="BA46" s="135"/>
      <c r="BB46" s="171"/>
      <c r="BC46" s="134"/>
      <c r="BD46" s="135"/>
    </row>
    <row r="47" spans="1:56" x14ac:dyDescent="0.25">
      <c r="A47" s="258" t="s">
        <v>18</v>
      </c>
      <c r="B47" s="260"/>
      <c r="C47" s="7">
        <v>119</v>
      </c>
      <c r="D47" s="70"/>
      <c r="E47" s="53"/>
      <c r="F47" s="53"/>
      <c r="G47" s="53"/>
      <c r="H47" s="18">
        <v>88</v>
      </c>
      <c r="I47" s="15"/>
      <c r="J47" s="7">
        <v>128</v>
      </c>
      <c r="K47" s="70"/>
      <c r="L47" s="53"/>
      <c r="M47" s="53"/>
      <c r="N47" s="53"/>
      <c r="O47" s="18">
        <v>21</v>
      </c>
      <c r="P47" s="15"/>
      <c r="Q47" s="7">
        <v>130</v>
      </c>
      <c r="R47" s="70"/>
      <c r="S47" s="53"/>
      <c r="T47" s="53"/>
      <c r="U47" s="53"/>
      <c r="V47" s="18">
        <v>40</v>
      </c>
      <c r="W47" s="15"/>
      <c r="X47" s="7">
        <v>125</v>
      </c>
      <c r="Y47" s="70"/>
      <c r="Z47" s="53"/>
      <c r="AA47" s="53"/>
      <c r="AB47" s="53"/>
      <c r="AC47" s="18">
        <v>18</v>
      </c>
      <c r="AD47" s="15"/>
      <c r="AE47" s="7">
        <v>135</v>
      </c>
      <c r="AF47" s="70"/>
      <c r="AG47" s="53"/>
      <c r="AH47" s="53"/>
      <c r="AI47" s="53"/>
      <c r="AJ47" s="18">
        <v>63</v>
      </c>
      <c r="AK47" s="15"/>
      <c r="AL47" s="164" t="s">
        <v>18</v>
      </c>
      <c r="AM47" s="187">
        <f>AVERAGE(C47,J47,Q47,X47,AE47)</f>
        <v>127.4</v>
      </c>
      <c r="AN47" s="129">
        <v>217</v>
      </c>
      <c r="AO47" s="140">
        <f t="shared" ref="AO47" si="29">(AM47/AN47)</f>
        <v>0.58709677419354844</v>
      </c>
      <c r="AP47" s="171"/>
      <c r="AQ47" s="138"/>
      <c r="AR47" s="157"/>
      <c r="AS47" s="196"/>
      <c r="AT47" s="134"/>
      <c r="AU47" s="197"/>
      <c r="AV47" s="171"/>
      <c r="AW47" s="138"/>
      <c r="AX47" s="157"/>
      <c r="AY47" s="171"/>
      <c r="AZ47" s="134"/>
      <c r="BA47" s="135"/>
      <c r="BB47" s="177">
        <f>AVERAGE(H47,O47,V47,AC47,AJ47)</f>
        <v>46</v>
      </c>
      <c r="BC47" s="122">
        <v>138</v>
      </c>
      <c r="BD47" s="130">
        <f t="shared" ref="BD47" si="30">(BB47/BC47)</f>
        <v>0.33333333333333331</v>
      </c>
    </row>
    <row r="48" spans="1:56" x14ac:dyDescent="0.25">
      <c r="A48" s="251" t="s">
        <v>8</v>
      </c>
      <c r="B48" s="252"/>
      <c r="C48" s="58"/>
      <c r="D48" s="43">
        <v>30</v>
      </c>
      <c r="E48" s="8">
        <v>0</v>
      </c>
      <c r="F48" s="53"/>
      <c r="G48" s="53"/>
      <c r="H48" s="59"/>
      <c r="I48" s="15"/>
      <c r="J48" s="58"/>
      <c r="K48" s="43">
        <v>0</v>
      </c>
      <c r="L48" s="8">
        <v>0</v>
      </c>
      <c r="M48" s="53"/>
      <c r="N48" s="53"/>
      <c r="O48" s="59"/>
      <c r="P48" s="15"/>
      <c r="Q48" s="58"/>
      <c r="R48" s="43">
        <v>0</v>
      </c>
      <c r="S48" s="8">
        <v>0</v>
      </c>
      <c r="T48" s="53"/>
      <c r="U48" s="53"/>
      <c r="V48" s="59"/>
      <c r="W48" s="15"/>
      <c r="X48" s="58"/>
      <c r="Y48" s="43">
        <v>12</v>
      </c>
      <c r="Z48" s="8">
        <v>0</v>
      </c>
      <c r="AA48" s="53"/>
      <c r="AB48" s="53"/>
      <c r="AC48" s="59"/>
      <c r="AD48" s="15"/>
      <c r="AE48" s="58"/>
      <c r="AF48" s="43">
        <v>58</v>
      </c>
      <c r="AG48" s="8">
        <v>0</v>
      </c>
      <c r="AH48" s="53"/>
      <c r="AI48" s="53"/>
      <c r="AJ48" s="59"/>
      <c r="AK48" s="15"/>
      <c r="AL48" s="165" t="s">
        <v>8</v>
      </c>
      <c r="AM48" s="184"/>
      <c r="AN48" s="134"/>
      <c r="AO48" s="141"/>
      <c r="AP48" s="177">
        <f>AVERAGE(D48,K48,R48,Y48,AF48)</f>
        <v>20</v>
      </c>
      <c r="AQ48" s="122">
        <v>485</v>
      </c>
      <c r="AR48" s="130">
        <f t="shared" ref="AR48" si="31">(AP48/AQ48)</f>
        <v>4.1237113402061855E-2</v>
      </c>
      <c r="AS48" s="195">
        <f>AVERAGE(E48,L48,S48,Z48,AG48)</f>
        <v>0</v>
      </c>
      <c r="AT48" s="194">
        <v>232</v>
      </c>
      <c r="AU48" s="130">
        <f t="shared" ref="AU48" si="32">(AS48/AT48)</f>
        <v>0</v>
      </c>
      <c r="AV48" s="171"/>
      <c r="AW48" s="138"/>
      <c r="AX48" s="157"/>
      <c r="AY48" s="171"/>
      <c r="AZ48" s="134"/>
      <c r="BA48" s="135"/>
      <c r="BB48" s="171"/>
      <c r="BC48" s="134"/>
      <c r="BD48" s="135"/>
    </row>
    <row r="49" spans="1:74" x14ac:dyDescent="0.25">
      <c r="A49" s="258" t="s">
        <v>19</v>
      </c>
      <c r="B49" s="260"/>
      <c r="C49" s="7">
        <v>22</v>
      </c>
      <c r="D49" s="70"/>
      <c r="E49" s="53"/>
      <c r="F49" s="53"/>
      <c r="G49" s="53"/>
      <c r="H49" s="59"/>
      <c r="I49" s="15"/>
      <c r="J49" s="7">
        <v>18</v>
      </c>
      <c r="K49" s="70"/>
      <c r="L49" s="53"/>
      <c r="M49" s="53"/>
      <c r="N49" s="53"/>
      <c r="O49" s="59"/>
      <c r="P49" s="15"/>
      <c r="Q49" s="7">
        <v>7</v>
      </c>
      <c r="R49" s="70"/>
      <c r="S49" s="53"/>
      <c r="T49" s="53"/>
      <c r="U49" s="53"/>
      <c r="V49" s="59"/>
      <c r="W49" s="15"/>
      <c r="X49" s="7">
        <v>22</v>
      </c>
      <c r="Y49" s="70"/>
      <c r="Z49" s="53"/>
      <c r="AA49" s="53"/>
      <c r="AB49" s="53"/>
      <c r="AC49" s="59"/>
      <c r="AD49" s="15"/>
      <c r="AE49" s="7">
        <v>21</v>
      </c>
      <c r="AF49" s="70"/>
      <c r="AG49" s="53"/>
      <c r="AH49" s="53"/>
      <c r="AI49" s="53"/>
      <c r="AJ49" s="59"/>
      <c r="AK49" s="15"/>
      <c r="AL49" s="164" t="s">
        <v>19</v>
      </c>
      <c r="AM49" s="187">
        <f>AVERAGE(C49,J49,Q49,X49,AE49)</f>
        <v>18</v>
      </c>
      <c r="AN49" s="129">
        <v>42</v>
      </c>
      <c r="AO49" s="140">
        <f t="shared" ref="AO49" si="33">(AM49/AN49)</f>
        <v>0.42857142857142855</v>
      </c>
      <c r="AP49" s="171"/>
      <c r="AQ49" s="138"/>
      <c r="AR49" s="157"/>
      <c r="AS49" s="196"/>
      <c r="AT49" s="134"/>
      <c r="AU49" s="197"/>
      <c r="AV49" s="171"/>
      <c r="AW49" s="138"/>
      <c r="AX49" s="157"/>
      <c r="AY49" s="171"/>
      <c r="AZ49" s="134"/>
      <c r="BA49" s="135"/>
      <c r="BB49" s="171"/>
      <c r="BC49" s="134"/>
      <c r="BD49" s="135"/>
    </row>
    <row r="50" spans="1:74" x14ac:dyDescent="0.25">
      <c r="A50" s="251" t="s">
        <v>5</v>
      </c>
      <c r="B50" s="252"/>
      <c r="C50" s="73"/>
      <c r="D50" s="70"/>
      <c r="E50" s="8">
        <v>45</v>
      </c>
      <c r="F50" s="53"/>
      <c r="G50" s="53"/>
      <c r="H50" s="59"/>
      <c r="I50" s="15"/>
      <c r="J50" s="73"/>
      <c r="K50" s="70"/>
      <c r="L50" s="8">
        <v>0</v>
      </c>
      <c r="M50" s="53"/>
      <c r="N50" s="53"/>
      <c r="O50" s="59"/>
      <c r="P50" s="15"/>
      <c r="Q50" s="73"/>
      <c r="R50" s="70"/>
      <c r="S50" s="8">
        <v>19</v>
      </c>
      <c r="T50" s="53"/>
      <c r="U50" s="53"/>
      <c r="V50" s="59"/>
      <c r="W50" s="15"/>
      <c r="X50" s="73"/>
      <c r="Y50" s="70"/>
      <c r="Z50" s="8">
        <v>4</v>
      </c>
      <c r="AA50" s="53"/>
      <c r="AB50" s="53"/>
      <c r="AC50" s="59"/>
      <c r="AD50" s="15"/>
      <c r="AE50" s="73"/>
      <c r="AF50" s="70"/>
      <c r="AG50" s="8">
        <v>53</v>
      </c>
      <c r="AH50" s="53"/>
      <c r="AI50" s="53"/>
      <c r="AJ50" s="59"/>
      <c r="AK50" s="15"/>
      <c r="AL50" s="165" t="s">
        <v>5</v>
      </c>
      <c r="AM50" s="184"/>
      <c r="AN50" s="134"/>
      <c r="AO50" s="141"/>
      <c r="AP50" s="171"/>
      <c r="AQ50" s="138"/>
      <c r="AR50" s="157"/>
      <c r="AS50" s="195">
        <f>AVERAGE(E50,L50,S50,Z50,AG50)</f>
        <v>24.2</v>
      </c>
      <c r="AT50" s="194">
        <v>148</v>
      </c>
      <c r="AU50" s="130">
        <f t="shared" ref="AU50:AU52" si="34">(AS50/AT50)</f>
        <v>0.16351351351351351</v>
      </c>
      <c r="AV50" s="171"/>
      <c r="AW50" s="138"/>
      <c r="AX50" s="157"/>
      <c r="AY50" s="171"/>
      <c r="AZ50" s="134"/>
      <c r="BA50" s="135"/>
      <c r="BB50" s="171"/>
      <c r="BC50" s="134"/>
      <c r="BD50" s="135"/>
    </row>
    <row r="51" spans="1:74" x14ac:dyDescent="0.25">
      <c r="A51" s="251" t="s">
        <v>6</v>
      </c>
      <c r="B51" s="252"/>
      <c r="C51" s="73"/>
      <c r="D51" s="70"/>
      <c r="E51" s="8">
        <v>5</v>
      </c>
      <c r="F51" s="53"/>
      <c r="G51" s="53"/>
      <c r="H51" s="59"/>
      <c r="I51" s="15"/>
      <c r="J51" s="73"/>
      <c r="K51" s="70"/>
      <c r="L51" s="8">
        <v>0</v>
      </c>
      <c r="M51" s="53"/>
      <c r="N51" s="53"/>
      <c r="O51" s="59"/>
      <c r="P51" s="15"/>
      <c r="Q51" s="73"/>
      <c r="R51" s="70"/>
      <c r="S51" s="8">
        <v>0</v>
      </c>
      <c r="T51" s="53"/>
      <c r="U51" s="53"/>
      <c r="V51" s="59"/>
      <c r="W51" s="15"/>
      <c r="X51" s="73"/>
      <c r="Y51" s="70"/>
      <c r="Z51" s="8">
        <v>1</v>
      </c>
      <c r="AA51" s="53"/>
      <c r="AB51" s="53"/>
      <c r="AC51" s="59"/>
      <c r="AD51" s="15"/>
      <c r="AE51" s="73"/>
      <c r="AF51" s="70"/>
      <c r="AG51" s="8">
        <v>0</v>
      </c>
      <c r="AH51" s="53"/>
      <c r="AI51" s="53"/>
      <c r="AJ51" s="59"/>
      <c r="AK51" s="15"/>
      <c r="AL51" s="165" t="s">
        <v>6</v>
      </c>
      <c r="AM51" s="184"/>
      <c r="AN51" s="134"/>
      <c r="AO51" s="141"/>
      <c r="AP51" s="171"/>
      <c r="AQ51" s="138"/>
      <c r="AR51" s="157"/>
      <c r="AS51" s="195">
        <f>AVERAGE(E51,L51,S51,Z51,AG51)</f>
        <v>1.2</v>
      </c>
      <c r="AT51" s="194">
        <v>55</v>
      </c>
      <c r="AU51" s="130">
        <f t="shared" si="34"/>
        <v>2.1818181818181816E-2</v>
      </c>
      <c r="AV51" s="171"/>
      <c r="AW51" s="138"/>
      <c r="AX51" s="157"/>
      <c r="AY51" s="171"/>
      <c r="AZ51" s="134"/>
      <c r="BA51" s="135"/>
      <c r="BB51" s="171"/>
      <c r="BC51" s="134"/>
      <c r="BD51" s="135"/>
    </row>
    <row r="52" spans="1:74" x14ac:dyDescent="0.25">
      <c r="A52" s="251" t="s">
        <v>7</v>
      </c>
      <c r="B52" s="252"/>
      <c r="C52" s="73"/>
      <c r="D52" s="53"/>
      <c r="E52" s="8">
        <v>18</v>
      </c>
      <c r="F52" s="53"/>
      <c r="G52" s="53"/>
      <c r="H52" s="59"/>
      <c r="I52" s="15"/>
      <c r="J52" s="73"/>
      <c r="K52" s="53"/>
      <c r="L52" s="8">
        <v>0</v>
      </c>
      <c r="M52" s="53"/>
      <c r="N52" s="53"/>
      <c r="O52" s="59"/>
      <c r="P52" s="15"/>
      <c r="Q52" s="73"/>
      <c r="R52" s="53"/>
      <c r="S52" s="8">
        <v>0</v>
      </c>
      <c r="T52" s="53"/>
      <c r="U52" s="53"/>
      <c r="V52" s="59"/>
      <c r="W52" s="15"/>
      <c r="X52" s="73"/>
      <c r="Y52" s="53"/>
      <c r="Z52" s="8">
        <v>0</v>
      </c>
      <c r="AA52" s="53"/>
      <c r="AB52" s="53"/>
      <c r="AC52" s="59"/>
      <c r="AD52" s="15"/>
      <c r="AE52" s="73"/>
      <c r="AF52" s="53"/>
      <c r="AG52" s="8">
        <v>30</v>
      </c>
      <c r="AH52" s="53"/>
      <c r="AI52" s="53"/>
      <c r="AJ52" s="59"/>
      <c r="AK52" s="15"/>
      <c r="AL52" s="165" t="s">
        <v>7</v>
      </c>
      <c r="AM52" s="184"/>
      <c r="AN52" s="138"/>
      <c r="AO52" s="157"/>
      <c r="AP52" s="171"/>
      <c r="AQ52" s="138"/>
      <c r="AR52" s="157"/>
      <c r="AS52" s="195">
        <f>AVERAGE(E52,L52,S52,Z52,AG52)</f>
        <v>9.6</v>
      </c>
      <c r="AT52" s="15">
        <v>136</v>
      </c>
      <c r="AU52" s="130">
        <f t="shared" si="34"/>
        <v>7.0588235294117646E-2</v>
      </c>
      <c r="AV52" s="171"/>
      <c r="AW52" s="138"/>
      <c r="AX52" s="157"/>
      <c r="AY52" s="171"/>
      <c r="AZ52" s="134"/>
      <c r="BA52" s="135"/>
      <c r="BB52" s="171"/>
      <c r="BC52" s="134"/>
      <c r="BD52" s="135"/>
    </row>
    <row r="53" spans="1:74" x14ac:dyDescent="0.25">
      <c r="A53" s="258" t="s">
        <v>55</v>
      </c>
      <c r="B53" s="260"/>
      <c r="C53" s="7">
        <v>15</v>
      </c>
      <c r="D53" s="70"/>
      <c r="E53" s="53"/>
      <c r="F53" s="53"/>
      <c r="G53" s="53"/>
      <c r="H53" s="59"/>
      <c r="I53" s="15"/>
      <c r="J53" s="7">
        <v>3</v>
      </c>
      <c r="K53" s="70"/>
      <c r="L53" s="53"/>
      <c r="M53" s="53"/>
      <c r="N53" s="53"/>
      <c r="O53" s="59"/>
      <c r="P53" s="15"/>
      <c r="Q53" s="7">
        <v>3</v>
      </c>
      <c r="R53" s="70"/>
      <c r="S53" s="53"/>
      <c r="T53" s="53"/>
      <c r="U53" s="53"/>
      <c r="V53" s="59"/>
      <c r="W53" s="15"/>
      <c r="X53" s="7">
        <v>12</v>
      </c>
      <c r="Y53" s="70"/>
      <c r="Z53" s="53"/>
      <c r="AA53" s="53"/>
      <c r="AB53" s="53"/>
      <c r="AC53" s="59"/>
      <c r="AD53" s="15"/>
      <c r="AE53" s="7">
        <v>12</v>
      </c>
      <c r="AF53" s="70"/>
      <c r="AG53" s="53"/>
      <c r="AH53" s="53"/>
      <c r="AI53" s="53"/>
      <c r="AJ53" s="59"/>
      <c r="AK53" s="15"/>
      <c r="AL53" s="164" t="s">
        <v>97</v>
      </c>
      <c r="AM53" s="187">
        <f>AVERAGE(C53,J53,Q53,X53,AE53)</f>
        <v>9</v>
      </c>
      <c r="AN53" s="129">
        <v>103</v>
      </c>
      <c r="AO53" s="140">
        <f t="shared" ref="AO53" si="35">(AM53/AN53)</f>
        <v>8.7378640776699032E-2</v>
      </c>
      <c r="AP53" s="171"/>
      <c r="AQ53" s="138"/>
      <c r="AR53" s="157"/>
      <c r="AS53" s="196"/>
      <c r="AT53" s="134"/>
      <c r="AU53" s="197"/>
      <c r="AV53" s="171"/>
      <c r="AW53" s="138"/>
      <c r="AX53" s="157"/>
      <c r="AY53" s="171"/>
      <c r="AZ53" s="134"/>
      <c r="BA53" s="135"/>
      <c r="BB53" s="171"/>
      <c r="BC53" s="134"/>
      <c r="BD53" s="135"/>
    </row>
    <row r="54" spans="1:74" x14ac:dyDescent="0.25">
      <c r="A54" s="258" t="s">
        <v>56</v>
      </c>
      <c r="B54" s="260"/>
      <c r="C54" s="73"/>
      <c r="D54" s="43">
        <v>20</v>
      </c>
      <c r="E54" s="53"/>
      <c r="F54" s="53"/>
      <c r="G54" s="53"/>
      <c r="H54" s="59"/>
      <c r="I54" s="15"/>
      <c r="J54" s="73"/>
      <c r="K54" s="43">
        <v>8</v>
      </c>
      <c r="L54" s="53"/>
      <c r="M54" s="53"/>
      <c r="N54" s="53"/>
      <c r="O54" s="59"/>
      <c r="P54" s="15"/>
      <c r="Q54" s="73"/>
      <c r="R54" s="43">
        <v>10</v>
      </c>
      <c r="S54" s="53"/>
      <c r="T54" s="53"/>
      <c r="U54" s="53"/>
      <c r="V54" s="59"/>
      <c r="W54" s="15"/>
      <c r="X54" s="73"/>
      <c r="Y54" s="43">
        <v>21</v>
      </c>
      <c r="Z54" s="53"/>
      <c r="AA54" s="53"/>
      <c r="AB54" s="53"/>
      <c r="AC54" s="59"/>
      <c r="AD54" s="15"/>
      <c r="AE54" s="73"/>
      <c r="AF54" s="43">
        <v>38</v>
      </c>
      <c r="AG54" s="53"/>
      <c r="AH54" s="53"/>
      <c r="AI54" s="53"/>
      <c r="AJ54" s="59"/>
      <c r="AK54" s="15"/>
      <c r="AL54" s="164" t="s">
        <v>96</v>
      </c>
      <c r="AM54" s="184"/>
      <c r="AN54" s="134"/>
      <c r="AO54" s="141"/>
      <c r="AP54" s="177">
        <f>AVERAGE(D54,K54,R54,Y54,AF54)</f>
        <v>19.399999999999999</v>
      </c>
      <c r="AQ54" s="122">
        <v>169</v>
      </c>
      <c r="AR54" s="130">
        <f t="shared" ref="AR54:AR56" si="36">(AP54/AQ54)</f>
        <v>0.11479289940828402</v>
      </c>
      <c r="AS54" s="196"/>
      <c r="AT54" s="134"/>
      <c r="AU54" s="197"/>
      <c r="AV54" s="171"/>
      <c r="AW54" s="138"/>
      <c r="AX54" s="157"/>
      <c r="AY54" s="171"/>
      <c r="AZ54" s="134"/>
      <c r="BA54" s="135"/>
      <c r="BB54" s="171"/>
      <c r="BC54" s="134"/>
      <c r="BD54" s="135"/>
    </row>
    <row r="55" spans="1:74" x14ac:dyDescent="0.25">
      <c r="A55" s="258" t="s">
        <v>57</v>
      </c>
      <c r="B55" s="260"/>
      <c r="C55" s="73"/>
      <c r="D55" s="43">
        <v>103</v>
      </c>
      <c r="E55" s="53"/>
      <c r="F55" s="53"/>
      <c r="G55" s="53"/>
      <c r="H55" s="59"/>
      <c r="I55" s="15"/>
      <c r="J55" s="73"/>
      <c r="K55" s="43">
        <v>72</v>
      </c>
      <c r="L55" s="53"/>
      <c r="M55" s="53"/>
      <c r="N55" s="53"/>
      <c r="O55" s="59"/>
      <c r="P55" s="15"/>
      <c r="Q55" s="73"/>
      <c r="R55" s="43">
        <v>63</v>
      </c>
      <c r="S55" s="53"/>
      <c r="T55" s="53"/>
      <c r="U55" s="53"/>
      <c r="V55" s="59"/>
      <c r="W55" s="15"/>
      <c r="X55" s="73"/>
      <c r="Y55" s="43">
        <v>83</v>
      </c>
      <c r="Z55" s="53"/>
      <c r="AA55" s="53"/>
      <c r="AB55" s="53"/>
      <c r="AC55" s="59"/>
      <c r="AD55" s="15"/>
      <c r="AE55" s="73"/>
      <c r="AF55" s="43">
        <v>116</v>
      </c>
      <c r="AG55" s="53"/>
      <c r="AH55" s="53"/>
      <c r="AI55" s="53"/>
      <c r="AJ55" s="59"/>
      <c r="AK55" s="15"/>
      <c r="AL55" s="164" t="s">
        <v>90</v>
      </c>
      <c r="AM55" s="184"/>
      <c r="AN55" s="134"/>
      <c r="AO55" s="141"/>
      <c r="AP55" s="177">
        <f>AVERAGE(D55,K55,R55,Y55,AF55)</f>
        <v>87.4</v>
      </c>
      <c r="AQ55" s="122">
        <v>173</v>
      </c>
      <c r="AR55" s="130">
        <f t="shared" si="36"/>
        <v>0.50520231213872835</v>
      </c>
      <c r="AS55" s="196"/>
      <c r="AT55" s="134"/>
      <c r="AU55" s="197"/>
      <c r="AV55" s="171"/>
      <c r="AW55" s="138"/>
      <c r="AX55" s="157"/>
      <c r="AY55" s="171"/>
      <c r="AZ55" s="134"/>
      <c r="BA55" s="135"/>
      <c r="BB55" s="171"/>
      <c r="BC55" s="134"/>
      <c r="BD55" s="135"/>
    </row>
    <row r="56" spans="1:74" x14ac:dyDescent="0.25">
      <c r="A56" s="258" t="s">
        <v>58</v>
      </c>
      <c r="B56" s="260"/>
      <c r="C56" s="73"/>
      <c r="D56" s="43">
        <v>75</v>
      </c>
      <c r="E56" s="53"/>
      <c r="F56" s="53"/>
      <c r="G56" s="53"/>
      <c r="H56" s="59"/>
      <c r="I56" s="15"/>
      <c r="J56" s="73"/>
      <c r="K56" s="43">
        <v>31</v>
      </c>
      <c r="L56" s="53"/>
      <c r="M56" s="53"/>
      <c r="N56" s="53"/>
      <c r="O56" s="59"/>
      <c r="P56" s="15"/>
      <c r="Q56" s="73"/>
      <c r="R56" s="43">
        <v>73</v>
      </c>
      <c r="S56" s="53"/>
      <c r="T56" s="53"/>
      <c r="U56" s="53"/>
      <c r="V56" s="59"/>
      <c r="W56" s="15"/>
      <c r="X56" s="73"/>
      <c r="Y56" s="43">
        <v>70</v>
      </c>
      <c r="Z56" s="53"/>
      <c r="AA56" s="53"/>
      <c r="AB56" s="53"/>
      <c r="AC56" s="59"/>
      <c r="AD56" s="15"/>
      <c r="AE56" s="73"/>
      <c r="AF56" s="43">
        <v>86</v>
      </c>
      <c r="AG56" s="53"/>
      <c r="AH56" s="53"/>
      <c r="AI56" s="53"/>
      <c r="AJ56" s="59"/>
      <c r="AK56" s="15"/>
      <c r="AL56" s="164" t="s">
        <v>91</v>
      </c>
      <c r="AM56" s="184"/>
      <c r="AN56" s="134"/>
      <c r="AO56" s="141"/>
      <c r="AP56" s="177">
        <f>AVERAGE(D56,K56,R56,Y56,AF56)</f>
        <v>67</v>
      </c>
      <c r="AQ56" s="22">
        <v>172</v>
      </c>
      <c r="AR56" s="130">
        <f t="shared" si="36"/>
        <v>0.38953488372093026</v>
      </c>
      <c r="AS56" s="196"/>
      <c r="AT56" s="134"/>
      <c r="AU56" s="197"/>
      <c r="AV56" s="171"/>
      <c r="AW56" s="138"/>
      <c r="AX56" s="157"/>
      <c r="AY56" s="171"/>
      <c r="AZ56" s="134"/>
      <c r="BA56" s="135"/>
      <c r="BB56" s="171"/>
      <c r="BC56" s="134"/>
      <c r="BD56" s="135"/>
    </row>
    <row r="57" spans="1:74" x14ac:dyDescent="0.25">
      <c r="A57" s="258" t="s">
        <v>92</v>
      </c>
      <c r="B57" s="260"/>
      <c r="C57" s="7">
        <v>137</v>
      </c>
      <c r="D57" s="70"/>
      <c r="E57" s="53"/>
      <c r="F57" s="53"/>
      <c r="G57" s="53"/>
      <c r="H57" s="59"/>
      <c r="I57" s="15"/>
      <c r="J57" s="7">
        <v>122</v>
      </c>
      <c r="K57" s="70"/>
      <c r="L57" s="53"/>
      <c r="M57" s="53"/>
      <c r="N57" s="53"/>
      <c r="O57" s="59"/>
      <c r="P57" s="15"/>
      <c r="Q57" s="7">
        <v>120</v>
      </c>
      <c r="R57" s="70"/>
      <c r="S57" s="53"/>
      <c r="T57" s="53"/>
      <c r="U57" s="53"/>
      <c r="V57" s="59"/>
      <c r="W57" s="15"/>
      <c r="X57" s="7">
        <v>117</v>
      </c>
      <c r="Y57" s="70"/>
      <c r="Z57" s="53"/>
      <c r="AA57" s="53"/>
      <c r="AB57" s="53"/>
      <c r="AC57" s="59"/>
      <c r="AD57" s="15"/>
      <c r="AE57" s="7">
        <v>139</v>
      </c>
      <c r="AF57" s="70"/>
      <c r="AG57" s="53"/>
      <c r="AH57" s="53"/>
      <c r="AI57" s="53"/>
      <c r="AJ57" s="59"/>
      <c r="AK57" s="15"/>
      <c r="AL57" s="164" t="s">
        <v>94</v>
      </c>
      <c r="AM57" s="187">
        <f>AVERAGE(C57,J57,Q57,X57,AE57)</f>
        <v>127</v>
      </c>
      <c r="AN57" s="129">
        <v>172</v>
      </c>
      <c r="AO57" s="140">
        <f t="shared" ref="AO57:AO58" si="37">(AM57/AN57)</f>
        <v>0.73837209302325579</v>
      </c>
      <c r="AP57" s="171"/>
      <c r="AQ57" s="138"/>
      <c r="AR57" s="157"/>
      <c r="AS57" s="196"/>
      <c r="AT57" s="134"/>
      <c r="AU57" s="197"/>
      <c r="AV57" s="171"/>
      <c r="AW57" s="138"/>
      <c r="AX57" s="157"/>
      <c r="AY57" s="171"/>
      <c r="AZ57" s="134"/>
      <c r="BA57" s="135"/>
      <c r="BB57" s="171"/>
      <c r="BC57" s="134"/>
      <c r="BD57" s="135"/>
    </row>
    <row r="58" spans="1:74" ht="15.75" thickBot="1" x14ac:dyDescent="0.3">
      <c r="A58" s="272" t="s">
        <v>93</v>
      </c>
      <c r="B58" s="273"/>
      <c r="C58" s="21">
        <v>67</v>
      </c>
      <c r="D58" s="74"/>
      <c r="E58" s="66"/>
      <c r="F58" s="66"/>
      <c r="G58" s="66"/>
      <c r="H58" s="63"/>
      <c r="I58" s="15"/>
      <c r="J58" s="21">
        <v>67</v>
      </c>
      <c r="K58" s="74"/>
      <c r="L58" s="66"/>
      <c r="M58" s="66"/>
      <c r="N58" s="66"/>
      <c r="O58" s="63"/>
      <c r="P58" s="15"/>
      <c r="Q58" s="21">
        <v>35</v>
      </c>
      <c r="R58" s="74"/>
      <c r="S58" s="66"/>
      <c r="T58" s="66"/>
      <c r="U58" s="66"/>
      <c r="V58" s="63"/>
      <c r="W58" s="15"/>
      <c r="X58" s="21">
        <v>53</v>
      </c>
      <c r="Y58" s="74"/>
      <c r="Z58" s="66"/>
      <c r="AA58" s="66"/>
      <c r="AB58" s="66"/>
      <c r="AC58" s="63"/>
      <c r="AD58" s="15"/>
      <c r="AE58" s="21">
        <v>81</v>
      </c>
      <c r="AF58" s="74"/>
      <c r="AG58" s="66"/>
      <c r="AH58" s="66"/>
      <c r="AI58" s="66"/>
      <c r="AJ58" s="63"/>
      <c r="AK58" s="15"/>
      <c r="AL58" s="166" t="s">
        <v>95</v>
      </c>
      <c r="AM58" s="190">
        <f>AVERAGE(C58,J58,Q58,X58,AE58)</f>
        <v>60.6</v>
      </c>
      <c r="AN58" s="131">
        <v>113</v>
      </c>
      <c r="AO58" s="142">
        <f t="shared" si="37"/>
        <v>0.536283185840708</v>
      </c>
      <c r="AP58" s="178"/>
      <c r="AQ58" s="139"/>
      <c r="AR58" s="160"/>
      <c r="AS58" s="205"/>
      <c r="AT58" s="136"/>
      <c r="AU58" s="206"/>
      <c r="AV58" s="178"/>
      <c r="AW58" s="139"/>
      <c r="AX58" s="160"/>
      <c r="AY58" s="178"/>
      <c r="AZ58" s="136"/>
      <c r="BA58" s="137"/>
      <c r="BB58" s="178"/>
      <c r="BC58" s="136"/>
      <c r="BD58" s="137"/>
    </row>
    <row r="59" spans="1:74" x14ac:dyDescent="0.25">
      <c r="C59" s="35">
        <f>SUM(C44:C58)</f>
        <v>592</v>
      </c>
      <c r="D59" s="35">
        <f>SUM(D44:D58)</f>
        <v>228</v>
      </c>
      <c r="E59" s="35">
        <f>SUM(E44:E58)</f>
        <v>68</v>
      </c>
      <c r="F59" s="35"/>
      <c r="G59" s="35"/>
      <c r="H59" s="35">
        <f>SUM(H44:H58)</f>
        <v>88</v>
      </c>
      <c r="I59" s="36"/>
      <c r="J59" s="35">
        <f>SUM(J44:J58)</f>
        <v>533</v>
      </c>
      <c r="K59" s="35">
        <f>SUM(K44:K58)</f>
        <v>111</v>
      </c>
      <c r="L59" s="35">
        <f>SUM(L44:L58)</f>
        <v>0</v>
      </c>
      <c r="M59" s="35"/>
      <c r="N59" s="35"/>
      <c r="O59" s="35">
        <f>SUM(O44:O58)</f>
        <v>21</v>
      </c>
      <c r="P59" s="36"/>
      <c r="Q59" s="35">
        <f>SUM(Q44:Q58)</f>
        <v>541</v>
      </c>
      <c r="R59" s="35">
        <f>SUM(R44:R58)</f>
        <v>146</v>
      </c>
      <c r="S59" s="35">
        <f>SUM(S44:S58)</f>
        <v>19</v>
      </c>
      <c r="T59" s="35"/>
      <c r="U59" s="35"/>
      <c r="V59" s="35">
        <f>SUM(V44:V58)</f>
        <v>40</v>
      </c>
      <c r="W59" s="36"/>
      <c r="X59" s="35">
        <f>SUM(X44:X58)</f>
        <v>522</v>
      </c>
      <c r="Y59" s="35">
        <f>SUM(Y44:Y58)</f>
        <v>186</v>
      </c>
      <c r="Z59" s="35">
        <f>SUM(Z44:Z58)</f>
        <v>5</v>
      </c>
      <c r="AA59" s="35"/>
      <c r="AB59" s="35"/>
      <c r="AC59" s="35">
        <f>SUM(AC44:AC58)</f>
        <v>18</v>
      </c>
      <c r="AD59" s="36"/>
      <c r="AE59" s="35">
        <f>SUM(AE44:AE58)</f>
        <v>648</v>
      </c>
      <c r="AF59" s="35">
        <f>SUM(AF44:AF58)</f>
        <v>298</v>
      </c>
      <c r="AG59" s="35">
        <f>SUM(AG44:AG58)</f>
        <v>83</v>
      </c>
      <c r="AH59" s="35"/>
      <c r="AI59" s="35"/>
      <c r="AJ59" s="35">
        <f>SUM(AJ44:AJ58)</f>
        <v>63</v>
      </c>
      <c r="AK59" s="128"/>
      <c r="AL59" s="36"/>
      <c r="AM59" s="143"/>
      <c r="AN59" s="15"/>
      <c r="AO59" s="22"/>
      <c r="AP59" s="143"/>
      <c r="AQ59" s="15"/>
      <c r="AR59" s="144"/>
      <c r="AS59" s="15"/>
      <c r="AT59" s="15"/>
      <c r="AU59" s="145"/>
      <c r="AV59" s="143"/>
      <c r="AW59" s="15"/>
      <c r="AX59" s="22"/>
      <c r="AY59" s="143"/>
      <c r="AZ59" s="15"/>
      <c r="BA59" s="22"/>
      <c r="BB59" s="143"/>
      <c r="BC59" s="15"/>
      <c r="BD59" s="22"/>
    </row>
    <row r="60" spans="1:74" ht="15.75" thickBot="1" x14ac:dyDescent="0.3">
      <c r="C60" s="35"/>
      <c r="D60" s="35"/>
      <c r="E60" s="35"/>
      <c r="F60" s="35"/>
      <c r="G60" s="35"/>
      <c r="H60" s="35"/>
      <c r="I60" s="36"/>
      <c r="J60" s="35"/>
      <c r="K60" s="35"/>
      <c r="L60" s="35"/>
      <c r="M60" s="35"/>
      <c r="N60" s="35"/>
      <c r="O60" s="35"/>
      <c r="P60" s="36"/>
      <c r="Q60" s="35"/>
      <c r="R60" s="35"/>
      <c r="S60" s="35"/>
      <c r="T60" s="35"/>
      <c r="U60" s="35"/>
      <c r="V60" s="35"/>
      <c r="W60" s="36"/>
      <c r="X60" s="35"/>
      <c r="Y60" s="35"/>
      <c r="Z60" s="35"/>
      <c r="AA60" s="35"/>
      <c r="AB60" s="35"/>
      <c r="AC60" s="35"/>
      <c r="AD60" s="36"/>
      <c r="AE60" s="35"/>
      <c r="AF60" s="35"/>
      <c r="AG60" s="35"/>
      <c r="AH60" s="35"/>
      <c r="AI60" s="35"/>
      <c r="AJ60" s="35"/>
      <c r="AK60" s="128"/>
      <c r="AL60" s="36"/>
      <c r="AM60" s="143"/>
      <c r="AN60" s="15"/>
      <c r="AO60" s="22"/>
      <c r="AP60" s="143"/>
      <c r="AQ60" s="15"/>
      <c r="AR60" s="144"/>
      <c r="AS60" s="15"/>
      <c r="AT60" s="15"/>
      <c r="AU60" s="145"/>
      <c r="AV60" s="143"/>
      <c r="AW60" s="15"/>
      <c r="AX60" s="22"/>
      <c r="AY60" s="143"/>
      <c r="AZ60" s="15"/>
      <c r="BA60" s="22"/>
      <c r="BB60" s="143"/>
      <c r="BC60" s="15"/>
      <c r="BD60" s="22"/>
    </row>
    <row r="61" spans="1:74" x14ac:dyDescent="0.25">
      <c r="C61" s="100" t="s">
        <v>40</v>
      </c>
      <c r="D61" s="40" t="s">
        <v>1</v>
      </c>
      <c r="E61" s="214" t="s">
        <v>2</v>
      </c>
      <c r="F61" s="214" t="s">
        <v>41</v>
      </c>
      <c r="G61" s="102" t="s">
        <v>36</v>
      </c>
      <c r="H61" s="103" t="s">
        <v>42</v>
      </c>
      <c r="I61" s="31"/>
      <c r="J61" s="100" t="s">
        <v>40</v>
      </c>
      <c r="K61" s="40" t="s">
        <v>1</v>
      </c>
      <c r="L61" s="214" t="s">
        <v>2</v>
      </c>
      <c r="M61" s="214" t="s">
        <v>41</v>
      </c>
      <c r="N61" s="102" t="s">
        <v>36</v>
      </c>
      <c r="O61" s="103" t="s">
        <v>42</v>
      </c>
      <c r="P61" s="31"/>
      <c r="Q61" s="100" t="s">
        <v>40</v>
      </c>
      <c r="R61" s="40" t="s">
        <v>1</v>
      </c>
      <c r="S61" s="214" t="s">
        <v>2</v>
      </c>
      <c r="T61" s="214" t="s">
        <v>41</v>
      </c>
      <c r="U61" s="102" t="s">
        <v>36</v>
      </c>
      <c r="V61" s="103" t="s">
        <v>42</v>
      </c>
      <c r="W61" s="31"/>
      <c r="X61" s="100" t="s">
        <v>40</v>
      </c>
      <c r="Y61" s="40" t="s">
        <v>1</v>
      </c>
      <c r="Z61" s="214" t="s">
        <v>2</v>
      </c>
      <c r="AA61" s="214" t="s">
        <v>41</v>
      </c>
      <c r="AB61" s="102" t="s">
        <v>36</v>
      </c>
      <c r="AC61" s="103" t="s">
        <v>42</v>
      </c>
      <c r="AD61" s="31"/>
      <c r="AE61" s="100" t="s">
        <v>40</v>
      </c>
      <c r="AF61" s="40" t="s">
        <v>1</v>
      </c>
      <c r="AG61" s="214" t="s">
        <v>2</v>
      </c>
      <c r="AH61" s="214" t="s">
        <v>41</v>
      </c>
      <c r="AI61" s="102" t="s">
        <v>36</v>
      </c>
      <c r="AJ61" s="103" t="s">
        <v>42</v>
      </c>
      <c r="AK61" s="31"/>
      <c r="AL61" s="36"/>
      <c r="AM61" s="143"/>
      <c r="AN61" s="15"/>
      <c r="AO61" s="22"/>
      <c r="AP61" s="146"/>
      <c r="AQ61" s="146"/>
      <c r="AR61" s="147"/>
      <c r="AS61" s="15"/>
      <c r="AT61" s="15"/>
      <c r="AU61" s="145"/>
      <c r="AV61" s="143"/>
      <c r="AW61" s="15"/>
      <c r="AX61" s="22"/>
      <c r="AY61" s="143"/>
      <c r="AZ61" s="15"/>
      <c r="BA61" s="22"/>
      <c r="BB61" s="143"/>
      <c r="BC61" s="15"/>
      <c r="BD61" s="22"/>
    </row>
    <row r="62" spans="1:74" ht="19.5" thickBot="1" x14ac:dyDescent="0.35">
      <c r="A62" s="271" t="s">
        <v>76</v>
      </c>
      <c r="B62" s="271"/>
      <c r="C62" s="220">
        <f t="shared" ref="C62:H62" si="38">SUM(C16,C32,C42,C59)</f>
        <v>737</v>
      </c>
      <c r="D62" s="216">
        <f t="shared" si="38"/>
        <v>1035</v>
      </c>
      <c r="E62" s="216">
        <f t="shared" si="38"/>
        <v>790</v>
      </c>
      <c r="F62" s="216">
        <f t="shared" si="38"/>
        <v>515</v>
      </c>
      <c r="G62" s="216">
        <f t="shared" si="38"/>
        <v>158</v>
      </c>
      <c r="H62" s="217">
        <f t="shared" si="38"/>
        <v>315</v>
      </c>
      <c r="I62" s="36"/>
      <c r="J62" s="220">
        <f t="shared" ref="J62:O62" si="39">SUM(J16,J32,J42,J59)</f>
        <v>674</v>
      </c>
      <c r="K62" s="216">
        <f t="shared" si="39"/>
        <v>893</v>
      </c>
      <c r="L62" s="216">
        <f t="shared" si="39"/>
        <v>511</v>
      </c>
      <c r="M62" s="216">
        <f t="shared" si="39"/>
        <v>510</v>
      </c>
      <c r="N62" s="216">
        <f t="shared" si="39"/>
        <v>139</v>
      </c>
      <c r="O62" s="217">
        <f t="shared" si="39"/>
        <v>146</v>
      </c>
      <c r="P62" s="36"/>
      <c r="Q62" s="220">
        <f t="shared" ref="Q62:V62" si="40">SUM(Q16,Q32,Q42,Q59)</f>
        <v>677</v>
      </c>
      <c r="R62" s="216">
        <f t="shared" si="40"/>
        <v>850</v>
      </c>
      <c r="S62" s="216">
        <f t="shared" si="40"/>
        <v>433</v>
      </c>
      <c r="T62" s="216">
        <f t="shared" si="40"/>
        <v>473</v>
      </c>
      <c r="U62" s="216">
        <f t="shared" si="40"/>
        <v>146</v>
      </c>
      <c r="V62" s="217">
        <f t="shared" si="40"/>
        <v>249</v>
      </c>
      <c r="W62" s="36"/>
      <c r="X62" s="220">
        <f t="shared" ref="X62:AC62" si="41">SUM(X16,X32,X42,X59)</f>
        <v>639</v>
      </c>
      <c r="Y62" s="216">
        <f t="shared" si="41"/>
        <v>1017</v>
      </c>
      <c r="Z62" s="216">
        <f t="shared" si="41"/>
        <v>721</v>
      </c>
      <c r="AA62" s="216">
        <f t="shared" si="41"/>
        <v>504</v>
      </c>
      <c r="AB62" s="216">
        <f t="shared" si="41"/>
        <v>74</v>
      </c>
      <c r="AC62" s="217">
        <f t="shared" si="41"/>
        <v>266</v>
      </c>
      <c r="AD62" s="36"/>
      <c r="AE62" s="220">
        <f t="shared" ref="AE62:AJ62" si="42">SUM(AE16,AE32,AE42,AE59)</f>
        <v>788</v>
      </c>
      <c r="AF62" s="216">
        <f t="shared" si="42"/>
        <v>1317</v>
      </c>
      <c r="AG62" s="216">
        <f t="shared" si="42"/>
        <v>990</v>
      </c>
      <c r="AH62" s="216">
        <f t="shared" si="42"/>
        <v>464</v>
      </c>
      <c r="AI62" s="216">
        <f t="shared" si="42"/>
        <v>206</v>
      </c>
      <c r="AJ62" s="217">
        <f t="shared" si="42"/>
        <v>298</v>
      </c>
      <c r="AK62" s="215"/>
      <c r="AL62" s="36"/>
      <c r="AM62" s="22"/>
      <c r="AN62" s="22"/>
      <c r="AO62" s="22"/>
      <c r="AP62" s="22"/>
      <c r="AQ62" s="22"/>
      <c r="AR62" s="22"/>
      <c r="AS62" s="15"/>
      <c r="AT62" s="15"/>
      <c r="AU62" s="15"/>
      <c r="AV62" s="22"/>
      <c r="AW62" s="22"/>
      <c r="AX62" s="22"/>
      <c r="AY62" s="22"/>
      <c r="AZ62" s="22"/>
      <c r="BA62" s="22"/>
      <c r="BB62" s="22"/>
      <c r="BC62" s="22"/>
      <c r="BD62" s="22"/>
    </row>
    <row r="63" spans="1:74" ht="18.75" x14ac:dyDescent="0.3">
      <c r="A63" s="209"/>
      <c r="B63" s="209"/>
      <c r="C63" s="215"/>
      <c r="D63" s="215"/>
      <c r="E63" s="215"/>
      <c r="F63" s="215"/>
      <c r="G63" s="215"/>
      <c r="H63" s="215"/>
      <c r="I63" s="36"/>
      <c r="J63" s="215"/>
      <c r="K63" s="215"/>
      <c r="L63" s="215"/>
      <c r="M63" s="215"/>
      <c r="N63" s="215"/>
      <c r="O63" s="215"/>
      <c r="P63" s="36"/>
      <c r="Q63" s="215"/>
      <c r="R63" s="215"/>
      <c r="S63" s="215"/>
      <c r="T63" s="215"/>
      <c r="U63" s="215"/>
      <c r="V63" s="215"/>
      <c r="W63" s="36"/>
      <c r="X63" s="215"/>
      <c r="Y63" s="215"/>
      <c r="Z63" s="215"/>
      <c r="AA63" s="215"/>
      <c r="AB63" s="215"/>
      <c r="AC63" s="215"/>
      <c r="AD63" s="36"/>
      <c r="AE63" s="215"/>
      <c r="AF63" s="215"/>
      <c r="AG63" s="215"/>
      <c r="AH63" s="215"/>
      <c r="AI63" s="215"/>
      <c r="AJ63" s="215"/>
      <c r="AK63" s="215"/>
      <c r="AL63" s="36"/>
      <c r="BE63" s="150"/>
      <c r="BF63" s="150"/>
      <c r="BG63" s="150"/>
      <c r="BH63" s="150"/>
      <c r="BI63" s="150"/>
      <c r="BJ63" s="150"/>
      <c r="BK63" s="150"/>
      <c r="BL63" s="150"/>
      <c r="BM63" s="150"/>
      <c r="BN63" s="150"/>
      <c r="BO63" s="150"/>
      <c r="BP63" s="150"/>
      <c r="BQ63" s="150"/>
      <c r="BR63" s="150"/>
      <c r="BS63" s="150"/>
      <c r="BT63" s="150"/>
      <c r="BU63" s="150"/>
      <c r="BV63" s="150"/>
    </row>
    <row r="64" spans="1:74" ht="4.5" customHeight="1" x14ac:dyDescent="0.25">
      <c r="A64" s="119"/>
      <c r="B64" s="119"/>
      <c r="C64" s="120"/>
      <c r="D64" s="120"/>
      <c r="E64" s="120"/>
      <c r="F64" s="120"/>
      <c r="G64" s="120"/>
      <c r="H64" s="120"/>
      <c r="I64" s="121"/>
      <c r="J64" s="120"/>
      <c r="K64" s="120"/>
      <c r="L64" s="120"/>
      <c r="M64" s="120"/>
      <c r="N64" s="120"/>
      <c r="O64" s="120"/>
      <c r="P64" s="121"/>
      <c r="Q64" s="120"/>
      <c r="R64" s="120"/>
      <c r="S64" s="120"/>
      <c r="T64" s="120"/>
      <c r="U64" s="120"/>
      <c r="V64" s="120"/>
      <c r="W64" s="121"/>
      <c r="X64" s="120"/>
      <c r="Y64" s="120"/>
      <c r="Z64" s="120"/>
      <c r="AA64" s="120"/>
      <c r="AB64" s="120"/>
      <c r="AC64" s="120"/>
      <c r="AD64" s="121"/>
      <c r="AE64" s="120"/>
      <c r="AF64" s="120"/>
      <c r="AG64" s="120"/>
      <c r="AH64" s="120"/>
      <c r="AI64" s="120"/>
      <c r="AJ64" s="120"/>
      <c r="AK64" s="120"/>
      <c r="AL64" s="119"/>
      <c r="AM64" s="119"/>
      <c r="AN64" s="120"/>
      <c r="AO64" s="120"/>
      <c r="AP64" s="120"/>
      <c r="AQ64" s="120"/>
      <c r="AR64" s="120"/>
      <c r="AS64" s="120"/>
      <c r="AT64" s="121"/>
      <c r="AU64" s="120"/>
      <c r="AV64" s="120"/>
      <c r="AW64" s="120"/>
      <c r="AX64" s="120"/>
      <c r="AY64" s="120"/>
      <c r="AZ64" s="120"/>
      <c r="BA64" s="121"/>
      <c r="BB64" s="120"/>
      <c r="BC64" s="120"/>
      <c r="BD64" s="120"/>
      <c r="BE64" s="161"/>
      <c r="BF64" s="161"/>
      <c r="BG64" s="161"/>
      <c r="BH64" s="162"/>
      <c r="BI64" s="161"/>
      <c r="BJ64" s="161"/>
      <c r="BK64" s="161"/>
      <c r="BL64" s="161"/>
      <c r="BM64" s="161"/>
      <c r="BN64" s="161"/>
      <c r="BO64" s="162"/>
      <c r="BP64" s="161"/>
      <c r="BQ64" s="161"/>
      <c r="BR64" s="161"/>
      <c r="BS64" s="161"/>
      <c r="BT64" s="161"/>
      <c r="BU64" s="161"/>
      <c r="BV64" s="161"/>
    </row>
    <row r="65" spans="1:74" ht="15.75" thickBot="1" x14ac:dyDescent="0.3">
      <c r="A65" s="248" t="s">
        <v>82</v>
      </c>
      <c r="B65" s="248"/>
      <c r="C65" s="14"/>
      <c r="D65" s="14"/>
      <c r="E65" s="15"/>
      <c r="F65" s="15"/>
      <c r="G65" s="15"/>
      <c r="H65" s="15"/>
      <c r="I65" s="15"/>
      <c r="J65" s="14"/>
      <c r="K65" s="14"/>
      <c r="L65" s="15"/>
      <c r="M65" s="15"/>
      <c r="N65" s="15"/>
      <c r="O65" s="15"/>
      <c r="P65" s="15"/>
      <c r="Q65" s="14"/>
      <c r="R65" s="14"/>
      <c r="S65" s="15"/>
      <c r="T65" s="15"/>
      <c r="U65" s="15"/>
      <c r="V65" s="15"/>
      <c r="W65" s="15"/>
      <c r="X65" s="14"/>
      <c r="Y65" s="14"/>
      <c r="Z65" s="15"/>
      <c r="AA65" s="15"/>
      <c r="AB65" s="15"/>
      <c r="AC65" s="15"/>
      <c r="AD65" s="15"/>
      <c r="AE65" s="14"/>
      <c r="AF65" s="14"/>
      <c r="AG65" s="15"/>
      <c r="AH65" s="15"/>
      <c r="AI65" s="15"/>
      <c r="AJ65" s="15"/>
      <c r="AK65" s="15"/>
      <c r="AL65" s="15"/>
      <c r="BE65" s="150"/>
      <c r="BF65" s="150"/>
      <c r="BG65" s="150"/>
      <c r="BH65" s="150"/>
      <c r="BI65" s="150"/>
      <c r="BJ65" s="150"/>
      <c r="BK65" s="150"/>
      <c r="BL65" s="150"/>
      <c r="BM65" s="150"/>
      <c r="BN65" s="150"/>
      <c r="BO65" s="150"/>
      <c r="BP65" s="150"/>
      <c r="BQ65" s="150"/>
      <c r="BR65" s="150"/>
      <c r="BS65" s="150"/>
      <c r="BT65" s="150"/>
      <c r="BU65" s="150"/>
      <c r="BV65" s="150"/>
    </row>
    <row r="66" spans="1:74" ht="15.75" thickBot="1" x14ac:dyDescent="0.3">
      <c r="A66" s="269" t="s">
        <v>14</v>
      </c>
      <c r="B66" s="270"/>
      <c r="C66" s="26"/>
      <c r="D66" s="26"/>
      <c r="E66" s="15"/>
      <c r="F66" s="15"/>
      <c r="G66" s="15"/>
      <c r="H66" s="15"/>
      <c r="I66" s="15"/>
      <c r="J66" s="26"/>
      <c r="K66" s="26"/>
      <c r="L66" s="15"/>
      <c r="M66" s="15"/>
      <c r="N66" s="15"/>
      <c r="O66" s="15"/>
      <c r="P66" s="15"/>
      <c r="Q66" s="26"/>
      <c r="R66" s="26"/>
      <c r="S66" s="15"/>
      <c r="T66" s="15"/>
      <c r="U66" s="15"/>
      <c r="V66" s="15"/>
      <c r="W66" s="15"/>
      <c r="X66" s="26"/>
      <c r="Y66" s="26"/>
      <c r="Z66" s="15"/>
      <c r="AA66" s="15"/>
      <c r="AB66" s="15"/>
      <c r="AC66" s="15"/>
      <c r="AD66" s="15"/>
      <c r="AE66" s="26"/>
      <c r="AF66" s="26"/>
      <c r="AG66" s="15"/>
      <c r="AH66" s="15"/>
      <c r="AI66" s="15"/>
      <c r="AJ66" s="15"/>
      <c r="AK66" s="15"/>
      <c r="AL66" s="15"/>
      <c r="BE66" s="150"/>
      <c r="BF66" s="150"/>
      <c r="BG66" s="150"/>
      <c r="BH66" s="150"/>
      <c r="BI66" s="150"/>
      <c r="BJ66" s="150"/>
      <c r="BK66" s="150"/>
      <c r="BL66" s="150"/>
      <c r="BM66" s="150"/>
      <c r="BN66" s="150"/>
      <c r="BO66" s="150"/>
      <c r="BP66" s="150"/>
      <c r="BQ66" s="150"/>
      <c r="BR66" s="150"/>
      <c r="BS66" s="150"/>
      <c r="BT66" s="150"/>
      <c r="BU66" s="150"/>
      <c r="BV66" s="150"/>
    </row>
    <row r="67" spans="1:74" x14ac:dyDescent="0.25">
      <c r="A67" s="95"/>
      <c r="B67" s="96" t="s">
        <v>48</v>
      </c>
      <c r="C67" s="82"/>
      <c r="D67" s="68"/>
      <c r="E67" s="68"/>
      <c r="F67" s="68"/>
      <c r="G67" s="68"/>
      <c r="H67" s="97">
        <v>0</v>
      </c>
      <c r="I67" s="15"/>
      <c r="J67" s="82"/>
      <c r="K67" s="68"/>
      <c r="L67" s="68"/>
      <c r="M67" s="68"/>
      <c r="N67" s="68"/>
      <c r="O67" s="97">
        <v>0</v>
      </c>
      <c r="P67" s="15"/>
      <c r="Q67" s="82"/>
      <c r="R67" s="68"/>
      <c r="S67" s="68"/>
      <c r="T67" s="68"/>
      <c r="U67" s="68"/>
      <c r="V67" s="97">
        <v>0</v>
      </c>
      <c r="W67" s="15"/>
      <c r="X67" s="82"/>
      <c r="Y67" s="68"/>
      <c r="Z67" s="68"/>
      <c r="AA67" s="68"/>
      <c r="AB67" s="68"/>
      <c r="AC67" s="97">
        <v>0</v>
      </c>
      <c r="AD67" s="15"/>
      <c r="AE67" s="82"/>
      <c r="AF67" s="68"/>
      <c r="AG67" s="68"/>
      <c r="AH67" s="68"/>
      <c r="AI67" s="68"/>
      <c r="AJ67" s="97">
        <v>0</v>
      </c>
      <c r="AK67" s="14"/>
      <c r="AL67" s="15"/>
      <c r="BE67" s="150"/>
      <c r="BF67" s="150"/>
      <c r="BG67" s="150"/>
      <c r="BH67" s="150"/>
      <c r="BI67" s="150"/>
      <c r="BJ67" s="150"/>
      <c r="BK67" s="150"/>
      <c r="BL67" s="150"/>
      <c r="BM67" s="150"/>
      <c r="BN67" s="150"/>
      <c r="BO67" s="150"/>
      <c r="BP67" s="150"/>
      <c r="BQ67" s="150"/>
      <c r="BR67" s="150"/>
      <c r="BS67" s="150"/>
      <c r="BT67" s="150"/>
      <c r="BU67" s="150"/>
      <c r="BV67" s="150"/>
    </row>
    <row r="68" spans="1:74" x14ac:dyDescent="0.25">
      <c r="A68" s="4"/>
      <c r="B68" s="42" t="s">
        <v>49</v>
      </c>
      <c r="C68" s="58"/>
      <c r="D68" s="53"/>
      <c r="E68" s="53"/>
      <c r="F68" s="53"/>
      <c r="G68" s="53"/>
      <c r="H68" s="33">
        <v>0</v>
      </c>
      <c r="I68" s="15"/>
      <c r="J68" s="58"/>
      <c r="K68" s="53"/>
      <c r="L68" s="53"/>
      <c r="M68" s="53"/>
      <c r="N68" s="53"/>
      <c r="O68" s="33">
        <v>4</v>
      </c>
      <c r="P68" s="15"/>
      <c r="Q68" s="58"/>
      <c r="R68" s="53"/>
      <c r="S68" s="53"/>
      <c r="T68" s="53"/>
      <c r="U68" s="53"/>
      <c r="V68" s="33">
        <v>2</v>
      </c>
      <c r="W68" s="15"/>
      <c r="X68" s="58"/>
      <c r="Y68" s="53"/>
      <c r="Z68" s="53"/>
      <c r="AA68" s="53"/>
      <c r="AB68" s="53"/>
      <c r="AC68" s="33">
        <v>1</v>
      </c>
      <c r="AD68" s="15"/>
      <c r="AE68" s="58"/>
      <c r="AF68" s="53"/>
      <c r="AG68" s="53"/>
      <c r="AH68" s="53"/>
      <c r="AI68" s="53"/>
      <c r="AJ68" s="33">
        <v>0</v>
      </c>
      <c r="AK68" s="14"/>
      <c r="AL68" s="15"/>
    </row>
    <row r="69" spans="1:74" x14ac:dyDescent="0.25">
      <c r="A69" s="4"/>
      <c r="B69" s="42" t="s">
        <v>50</v>
      </c>
      <c r="C69" s="60"/>
      <c r="D69" s="54"/>
      <c r="E69" s="54"/>
      <c r="F69" s="54"/>
      <c r="G69" s="55"/>
      <c r="H69" s="98">
        <v>49</v>
      </c>
      <c r="I69" s="15"/>
      <c r="J69" s="60"/>
      <c r="K69" s="54"/>
      <c r="L69" s="54"/>
      <c r="M69" s="54"/>
      <c r="N69" s="55"/>
      <c r="O69" s="98">
        <v>72</v>
      </c>
      <c r="P69" s="15"/>
      <c r="Q69" s="60"/>
      <c r="R69" s="54"/>
      <c r="S69" s="54"/>
      <c r="T69" s="54"/>
      <c r="U69" s="55"/>
      <c r="V69" s="98">
        <v>42</v>
      </c>
      <c r="W69" s="15"/>
      <c r="X69" s="60"/>
      <c r="Y69" s="54"/>
      <c r="Z69" s="54"/>
      <c r="AA69" s="54"/>
      <c r="AB69" s="55"/>
      <c r="AC69" s="98">
        <v>40</v>
      </c>
      <c r="AD69" s="15"/>
      <c r="AE69" s="60"/>
      <c r="AF69" s="54"/>
      <c r="AG69" s="54"/>
      <c r="AH69" s="54"/>
      <c r="AI69" s="55"/>
      <c r="AJ69" s="98">
        <v>41</v>
      </c>
      <c r="AK69" s="126"/>
      <c r="AL69" s="15"/>
    </row>
    <row r="70" spans="1:74" x14ac:dyDescent="0.25">
      <c r="A70" s="4"/>
      <c r="B70" s="42" t="s">
        <v>51</v>
      </c>
      <c r="C70" s="58"/>
      <c r="D70" s="53"/>
      <c r="E70" s="53"/>
      <c r="F70" s="53"/>
      <c r="G70" s="53"/>
      <c r="H70" s="33">
        <v>90</v>
      </c>
      <c r="I70" s="15"/>
      <c r="J70" s="58"/>
      <c r="K70" s="53"/>
      <c r="L70" s="53"/>
      <c r="M70" s="53"/>
      <c r="N70" s="53"/>
      <c r="O70" s="33">
        <v>125</v>
      </c>
      <c r="P70" s="15"/>
      <c r="Q70" s="58"/>
      <c r="R70" s="53"/>
      <c r="S70" s="53"/>
      <c r="T70" s="53"/>
      <c r="U70" s="53"/>
      <c r="V70" s="33">
        <v>116</v>
      </c>
      <c r="W70" s="15"/>
      <c r="X70" s="58"/>
      <c r="Y70" s="53"/>
      <c r="Z70" s="53"/>
      <c r="AA70" s="53"/>
      <c r="AB70" s="53"/>
      <c r="AC70" s="33">
        <v>115</v>
      </c>
      <c r="AD70" s="15"/>
      <c r="AE70" s="58"/>
      <c r="AF70" s="53"/>
      <c r="AG70" s="53"/>
      <c r="AH70" s="53"/>
      <c r="AI70" s="53"/>
      <c r="AJ70" s="33">
        <v>144</v>
      </c>
      <c r="AK70" s="14"/>
      <c r="AL70" s="15"/>
    </row>
    <row r="71" spans="1:74" ht="15.75" thickBot="1" x14ac:dyDescent="0.3">
      <c r="A71" s="24"/>
      <c r="B71" s="47" t="s">
        <v>52</v>
      </c>
      <c r="C71" s="62"/>
      <c r="D71" s="66"/>
      <c r="E71" s="66"/>
      <c r="F71" s="66"/>
      <c r="G71" s="66"/>
      <c r="H71" s="99">
        <v>103</v>
      </c>
      <c r="I71" s="15"/>
      <c r="J71" s="62"/>
      <c r="K71" s="66"/>
      <c r="L71" s="66"/>
      <c r="M71" s="66"/>
      <c r="N71" s="66"/>
      <c r="O71" s="99">
        <v>102</v>
      </c>
      <c r="P71" s="15"/>
      <c r="Q71" s="62"/>
      <c r="R71" s="66"/>
      <c r="S71" s="66"/>
      <c r="T71" s="66"/>
      <c r="U71" s="66"/>
      <c r="V71" s="99">
        <v>102</v>
      </c>
      <c r="W71" s="15"/>
      <c r="X71" s="62"/>
      <c r="Y71" s="66"/>
      <c r="Z71" s="66"/>
      <c r="AA71" s="66"/>
      <c r="AB71" s="66"/>
      <c r="AC71" s="99">
        <v>100</v>
      </c>
      <c r="AD71" s="15"/>
      <c r="AE71" s="62"/>
      <c r="AF71" s="66"/>
      <c r="AG71" s="66"/>
      <c r="AH71" s="66"/>
      <c r="AI71" s="66"/>
      <c r="AJ71" s="99">
        <v>103</v>
      </c>
      <c r="AK71" s="14"/>
      <c r="AL71" s="15"/>
    </row>
    <row r="72" spans="1:74" x14ac:dyDescent="0.25">
      <c r="D72" s="35"/>
      <c r="H72" s="35">
        <f>SUM(H67:H71)</f>
        <v>242</v>
      </c>
      <c r="I72" s="22"/>
      <c r="K72" s="35"/>
      <c r="O72" s="35">
        <f>SUM(O67:O71)</f>
        <v>303</v>
      </c>
      <c r="P72" s="22"/>
      <c r="R72" s="35"/>
      <c r="V72" s="35">
        <f>SUM(V67:V71)</f>
        <v>262</v>
      </c>
      <c r="W72" s="22"/>
      <c r="Y72" s="35"/>
      <c r="AC72" s="35">
        <f>SUM(AC67:AC71)</f>
        <v>256</v>
      </c>
      <c r="AD72" s="22"/>
      <c r="AF72" s="35"/>
      <c r="AJ72" s="35">
        <f>SUM(AJ67:AJ71)</f>
        <v>288</v>
      </c>
      <c r="AK72" s="35"/>
      <c r="AL72" s="22"/>
    </row>
    <row r="73" spans="1:74" ht="15.75" thickBot="1" x14ac:dyDescent="0.3">
      <c r="A73" s="248" t="s">
        <v>83</v>
      </c>
      <c r="B73" s="248"/>
      <c r="C73" s="14"/>
      <c r="D73" s="14"/>
      <c r="E73" s="15"/>
      <c r="F73" s="15"/>
      <c r="G73" s="15"/>
      <c r="H73" s="15"/>
      <c r="I73" s="15"/>
      <c r="J73" s="14"/>
      <c r="K73" s="14"/>
      <c r="L73" s="15"/>
      <c r="M73" s="15"/>
      <c r="N73" s="15"/>
      <c r="O73" s="15"/>
      <c r="P73" s="15"/>
      <c r="Q73" s="14"/>
      <c r="R73" s="14"/>
      <c r="S73" s="15"/>
      <c r="T73" s="15"/>
      <c r="U73" s="15"/>
      <c r="V73" s="15"/>
      <c r="W73" s="15"/>
      <c r="X73" s="14"/>
      <c r="Y73" s="14"/>
      <c r="Z73" s="15"/>
      <c r="AA73" s="15"/>
      <c r="AB73" s="15"/>
      <c r="AC73" s="15"/>
      <c r="AD73" s="15"/>
      <c r="AE73" s="14"/>
      <c r="AF73" s="14"/>
      <c r="AG73" s="15"/>
      <c r="AH73" s="15"/>
      <c r="AI73" s="15"/>
      <c r="AJ73" s="15"/>
      <c r="AK73" s="15"/>
      <c r="AL73" s="15"/>
    </row>
    <row r="74" spans="1:74" ht="15.75" thickBot="1" x14ac:dyDescent="0.3">
      <c r="A74" s="274" t="s">
        <v>15</v>
      </c>
      <c r="B74" s="275"/>
      <c r="C74" s="26"/>
      <c r="D74" s="26"/>
      <c r="E74" s="15"/>
      <c r="F74" s="15"/>
      <c r="G74" s="15"/>
      <c r="H74" s="15"/>
      <c r="I74" s="15"/>
      <c r="J74" s="26"/>
      <c r="K74" s="26"/>
      <c r="L74" s="15"/>
      <c r="M74" s="15"/>
      <c r="N74" s="15"/>
      <c r="O74" s="15"/>
      <c r="P74" s="15"/>
      <c r="Q74" s="26"/>
      <c r="R74" s="26"/>
      <c r="S74" s="15"/>
      <c r="T74" s="15"/>
      <c r="U74" s="15"/>
      <c r="V74" s="15"/>
      <c r="W74" s="15"/>
      <c r="X74" s="26"/>
      <c r="Y74" s="26"/>
      <c r="Z74" s="15"/>
      <c r="AA74" s="15"/>
      <c r="AB74" s="15"/>
      <c r="AC74" s="15"/>
      <c r="AD74" s="15"/>
      <c r="AE74" s="26"/>
      <c r="AF74" s="26"/>
      <c r="AG74" s="15"/>
      <c r="AH74" s="15"/>
      <c r="AI74" s="15"/>
      <c r="AJ74" s="15"/>
      <c r="AK74" s="15"/>
      <c r="AL74" s="15"/>
    </row>
    <row r="75" spans="1:74" x14ac:dyDescent="0.25">
      <c r="A75" s="45"/>
      <c r="B75" s="46" t="s">
        <v>40</v>
      </c>
      <c r="C75" s="27">
        <v>61</v>
      </c>
      <c r="D75" s="72"/>
      <c r="E75" s="68"/>
      <c r="F75" s="68"/>
      <c r="G75" s="68"/>
      <c r="H75" s="69"/>
      <c r="I75" s="15"/>
      <c r="J75" s="27">
        <v>32</v>
      </c>
      <c r="K75" s="72"/>
      <c r="L75" s="68"/>
      <c r="M75" s="68"/>
      <c r="N75" s="68"/>
      <c r="O75" s="69"/>
      <c r="P75" s="15"/>
      <c r="Q75" s="27">
        <v>62</v>
      </c>
      <c r="R75" s="72"/>
      <c r="S75" s="68"/>
      <c r="T75" s="68"/>
      <c r="U75" s="68"/>
      <c r="V75" s="69"/>
      <c r="W75" s="15"/>
      <c r="X75" s="27">
        <v>63</v>
      </c>
      <c r="Y75" s="72"/>
      <c r="Z75" s="68"/>
      <c r="AA75" s="68"/>
      <c r="AB75" s="68"/>
      <c r="AC75" s="69"/>
      <c r="AD75" s="15"/>
      <c r="AE75" s="27">
        <v>64</v>
      </c>
      <c r="AF75" s="72"/>
      <c r="AG75" s="68"/>
      <c r="AH75" s="68"/>
      <c r="AI75" s="68"/>
      <c r="AJ75" s="69"/>
      <c r="AK75" s="15"/>
      <c r="AL75" s="15"/>
    </row>
    <row r="76" spans="1:74" ht="15.75" thickBot="1" x14ac:dyDescent="0.3">
      <c r="A76" s="93"/>
      <c r="B76" s="94" t="s">
        <v>47</v>
      </c>
      <c r="C76" s="62"/>
      <c r="D76" s="90"/>
      <c r="E76" s="90"/>
      <c r="F76" s="90"/>
      <c r="G76" s="91"/>
      <c r="H76" s="92">
        <v>62</v>
      </c>
      <c r="I76" s="15"/>
      <c r="J76" s="62"/>
      <c r="K76" s="90"/>
      <c r="L76" s="90"/>
      <c r="M76" s="90"/>
      <c r="N76" s="91"/>
      <c r="O76" s="92">
        <v>40</v>
      </c>
      <c r="P76" s="15"/>
      <c r="Q76" s="62"/>
      <c r="R76" s="90"/>
      <c r="S76" s="90"/>
      <c r="T76" s="90"/>
      <c r="U76" s="91"/>
      <c r="V76" s="92">
        <v>57</v>
      </c>
      <c r="W76" s="15"/>
      <c r="X76" s="62"/>
      <c r="Y76" s="90"/>
      <c r="Z76" s="90"/>
      <c r="AA76" s="90"/>
      <c r="AB76" s="91"/>
      <c r="AC76" s="92">
        <v>73</v>
      </c>
      <c r="AD76" s="15"/>
      <c r="AE76" s="62"/>
      <c r="AF76" s="90"/>
      <c r="AG76" s="90"/>
      <c r="AH76" s="90"/>
      <c r="AI76" s="91"/>
      <c r="AJ76" s="92">
        <v>69</v>
      </c>
      <c r="AK76" s="126"/>
      <c r="AL76" s="22"/>
    </row>
    <row r="77" spans="1:74" x14ac:dyDescent="0.25">
      <c r="C77" s="35">
        <f>SUM(C75:C76)</f>
        <v>61</v>
      </c>
      <c r="D77" s="35"/>
      <c r="H77" s="35">
        <f>SUM(H75:H76)</f>
        <v>62</v>
      </c>
      <c r="I77" s="22"/>
      <c r="J77" s="35">
        <f>SUM(J75:J76)</f>
        <v>32</v>
      </c>
      <c r="K77" s="35"/>
      <c r="O77" s="35">
        <f>SUM(O75:O76)</f>
        <v>40</v>
      </c>
      <c r="P77" s="22"/>
      <c r="Q77" s="35">
        <f>SUM(Q75:Q76)</f>
        <v>62</v>
      </c>
      <c r="R77" s="35"/>
      <c r="V77" s="35">
        <f>SUM(V75:V76)</f>
        <v>57</v>
      </c>
      <c r="W77" s="22"/>
      <c r="X77" s="35">
        <f>SUM(X75:X76)</f>
        <v>63</v>
      </c>
      <c r="Y77" s="35"/>
      <c r="AC77" s="35">
        <f>SUM(AC75:AC76)</f>
        <v>73</v>
      </c>
      <c r="AD77" s="22"/>
      <c r="AE77" s="35">
        <f>SUM(AE75:AE76)</f>
        <v>64</v>
      </c>
      <c r="AF77" s="35"/>
      <c r="AJ77" s="35">
        <f>SUM(AJ75:AJ76)</f>
        <v>69</v>
      </c>
      <c r="AK77" s="35"/>
      <c r="AL77" s="22"/>
    </row>
    <row r="78" spans="1:74" ht="23.25" customHeight="1" thickBot="1" x14ac:dyDescent="0.3">
      <c r="A78" s="248" t="s">
        <v>73</v>
      </c>
      <c r="B78" s="248"/>
      <c r="C78" s="14"/>
      <c r="D78" s="14"/>
      <c r="E78" s="15"/>
      <c r="F78" s="15"/>
      <c r="G78" s="15"/>
      <c r="H78" s="15"/>
      <c r="I78" s="15"/>
      <c r="J78" s="14"/>
      <c r="K78" s="14"/>
      <c r="L78" s="15"/>
      <c r="M78" s="15"/>
      <c r="N78" s="15"/>
      <c r="O78" s="15"/>
      <c r="P78" s="15"/>
      <c r="Q78" s="14"/>
      <c r="R78" s="14"/>
      <c r="S78" s="15"/>
      <c r="T78" s="15"/>
      <c r="U78" s="15"/>
      <c r="V78" s="15"/>
      <c r="W78" s="15"/>
      <c r="X78" s="14"/>
      <c r="Y78" s="14"/>
      <c r="Z78" s="15"/>
      <c r="AA78" s="15"/>
      <c r="AB78" s="15"/>
      <c r="AC78" s="15"/>
      <c r="AD78" s="15"/>
      <c r="AE78" s="14"/>
      <c r="AF78" s="14"/>
      <c r="AG78" s="15"/>
      <c r="AH78" s="15"/>
      <c r="AI78" s="15"/>
      <c r="AJ78" s="15"/>
      <c r="AK78" s="15"/>
      <c r="AL78" s="15"/>
    </row>
    <row r="79" spans="1:74" ht="15.75" thickBot="1" x14ac:dyDescent="0.3">
      <c r="A79" s="249" t="s">
        <v>45</v>
      </c>
      <c r="B79" s="250"/>
      <c r="C79" s="26"/>
      <c r="D79" s="26"/>
      <c r="E79" s="15"/>
      <c r="F79" s="15"/>
      <c r="G79" s="15"/>
      <c r="H79" s="15"/>
      <c r="I79" s="15"/>
      <c r="J79" s="26"/>
      <c r="K79" s="26"/>
      <c r="L79" s="15"/>
      <c r="M79" s="15"/>
      <c r="N79" s="15"/>
      <c r="O79" s="15"/>
      <c r="P79" s="15"/>
      <c r="Q79" s="26"/>
      <c r="R79" s="26"/>
      <c r="S79" s="15"/>
      <c r="T79" s="15"/>
      <c r="U79" s="15"/>
      <c r="V79" s="15"/>
      <c r="W79" s="15"/>
      <c r="X79" s="26"/>
      <c r="Y79" s="26"/>
      <c r="Z79" s="15"/>
      <c r="AA79" s="15"/>
      <c r="AB79" s="15"/>
      <c r="AC79" s="15"/>
      <c r="AD79" s="15"/>
      <c r="AE79" s="26"/>
      <c r="AF79" s="26"/>
      <c r="AG79" s="15"/>
      <c r="AH79" s="15"/>
      <c r="AI79" s="15"/>
      <c r="AJ79" s="15"/>
      <c r="AK79" s="15"/>
      <c r="AL79" s="15"/>
    </row>
    <row r="80" spans="1:74" x14ac:dyDescent="0.25">
      <c r="A80" s="45"/>
      <c r="B80" s="46" t="s">
        <v>40</v>
      </c>
      <c r="C80" s="27">
        <v>10</v>
      </c>
      <c r="D80" s="68"/>
      <c r="E80" s="68"/>
      <c r="F80" s="68"/>
      <c r="G80" s="68"/>
      <c r="H80" s="69"/>
      <c r="I80" s="15"/>
      <c r="J80" s="27">
        <v>5</v>
      </c>
      <c r="K80" s="68"/>
      <c r="L80" s="68"/>
      <c r="M80" s="68"/>
      <c r="N80" s="68"/>
      <c r="O80" s="69"/>
      <c r="P80" s="15"/>
      <c r="Q80" s="27">
        <v>7</v>
      </c>
      <c r="R80" s="68"/>
      <c r="S80" s="68"/>
      <c r="T80" s="68"/>
      <c r="U80" s="68"/>
      <c r="V80" s="69"/>
      <c r="W80" s="15"/>
      <c r="X80" s="27">
        <v>7</v>
      </c>
      <c r="Y80" s="68"/>
      <c r="Z80" s="68"/>
      <c r="AA80" s="68"/>
      <c r="AB80" s="68"/>
      <c r="AC80" s="69"/>
      <c r="AD80" s="15"/>
      <c r="AE80" s="27">
        <v>6</v>
      </c>
      <c r="AF80" s="68"/>
      <c r="AG80" s="68"/>
      <c r="AH80" s="68"/>
      <c r="AI80" s="68"/>
      <c r="AJ80" s="69"/>
      <c r="AK80" s="15"/>
      <c r="AL80" s="15"/>
    </row>
    <row r="81" spans="1:38" x14ac:dyDescent="0.25">
      <c r="A81" s="4"/>
      <c r="B81" s="23" t="s">
        <v>46</v>
      </c>
      <c r="C81" s="58"/>
      <c r="D81" s="53"/>
      <c r="E81" s="53"/>
      <c r="F81" s="53"/>
      <c r="G81" s="53"/>
      <c r="H81" s="33">
        <v>22</v>
      </c>
      <c r="I81" s="15"/>
      <c r="J81" s="58"/>
      <c r="K81" s="53"/>
      <c r="L81" s="53"/>
      <c r="M81" s="53"/>
      <c r="N81" s="53"/>
      <c r="O81" s="33">
        <v>28</v>
      </c>
      <c r="P81" s="15"/>
      <c r="Q81" s="58"/>
      <c r="R81" s="53"/>
      <c r="S81" s="53"/>
      <c r="T81" s="53"/>
      <c r="U81" s="53"/>
      <c r="V81" s="33">
        <v>33</v>
      </c>
      <c r="W81" s="15"/>
      <c r="X81" s="58"/>
      <c r="Y81" s="53"/>
      <c r="Z81" s="53"/>
      <c r="AA81" s="53"/>
      <c r="AB81" s="53"/>
      <c r="AC81" s="33">
        <v>20</v>
      </c>
      <c r="AD81" s="15"/>
      <c r="AE81" s="58"/>
      <c r="AF81" s="53"/>
      <c r="AG81" s="53"/>
      <c r="AH81" s="53"/>
      <c r="AI81" s="53"/>
      <c r="AJ81" s="33">
        <v>34</v>
      </c>
      <c r="AK81" s="14"/>
      <c r="AL81" s="15"/>
    </row>
    <row r="82" spans="1:38" ht="15.75" thickBot="1" x14ac:dyDescent="0.3">
      <c r="A82" s="24"/>
      <c r="B82" s="25" t="s">
        <v>47</v>
      </c>
      <c r="C82" s="62"/>
      <c r="D82" s="90"/>
      <c r="E82" s="90"/>
      <c r="F82" s="90"/>
      <c r="G82" s="91"/>
      <c r="H82" s="92">
        <v>56</v>
      </c>
      <c r="I82" s="15"/>
      <c r="J82" s="62"/>
      <c r="K82" s="90"/>
      <c r="L82" s="90"/>
      <c r="M82" s="90"/>
      <c r="N82" s="91"/>
      <c r="O82" s="92">
        <v>54</v>
      </c>
      <c r="P82" s="15"/>
      <c r="Q82" s="62"/>
      <c r="R82" s="90"/>
      <c r="S82" s="90"/>
      <c r="T82" s="90"/>
      <c r="U82" s="91"/>
      <c r="V82" s="92">
        <v>66</v>
      </c>
      <c r="W82" s="15"/>
      <c r="X82" s="62"/>
      <c r="Y82" s="90"/>
      <c r="Z82" s="90"/>
      <c r="AA82" s="90"/>
      <c r="AB82" s="91"/>
      <c r="AC82" s="92">
        <v>61</v>
      </c>
      <c r="AD82" s="15"/>
      <c r="AE82" s="62"/>
      <c r="AF82" s="90"/>
      <c r="AG82" s="90"/>
      <c r="AH82" s="90"/>
      <c r="AI82" s="91"/>
      <c r="AJ82" s="92">
        <v>80</v>
      </c>
      <c r="AK82" s="126"/>
      <c r="AL82" s="15"/>
    </row>
    <row r="83" spans="1:38" x14ac:dyDescent="0.25">
      <c r="C83" s="35">
        <f>SUM(C80:C82)</f>
        <v>10</v>
      </c>
      <c r="D83" s="35"/>
      <c r="H83" s="35">
        <f>SUM(H81:H82)</f>
        <v>78</v>
      </c>
      <c r="I83" s="22"/>
      <c r="J83" s="35">
        <f>SUM(J80:J82)</f>
        <v>5</v>
      </c>
      <c r="K83" s="35"/>
      <c r="O83" s="35">
        <f>SUM(O81:O82)</f>
        <v>82</v>
      </c>
      <c r="P83" s="22"/>
      <c r="Q83" s="35">
        <f>SUM(Q80:Q82)</f>
        <v>7</v>
      </c>
      <c r="R83" s="35"/>
      <c r="V83" s="35">
        <f>SUM(V81:V82)</f>
        <v>99</v>
      </c>
      <c r="W83" s="22"/>
      <c r="X83" s="35">
        <f>SUM(X80:X82)</f>
        <v>7</v>
      </c>
      <c r="Y83" s="35"/>
      <c r="AC83" s="35">
        <f>SUM(AC81:AC82)</f>
        <v>81</v>
      </c>
      <c r="AD83" s="22"/>
      <c r="AE83" s="35">
        <f>SUM(AE80:AE82)</f>
        <v>6</v>
      </c>
      <c r="AF83" s="35"/>
      <c r="AJ83" s="35">
        <f>SUM(AJ81:AJ82)</f>
        <v>114</v>
      </c>
      <c r="AK83" s="35"/>
      <c r="AL83" s="15"/>
    </row>
    <row r="84" spans="1:38" ht="15.75" thickBot="1" x14ac:dyDescent="0.3">
      <c r="C84" s="35"/>
      <c r="D84" s="35"/>
      <c r="I84" s="22"/>
      <c r="J84" s="35"/>
      <c r="K84" s="35"/>
      <c r="P84" s="22"/>
      <c r="Q84" s="35"/>
      <c r="R84" s="35"/>
      <c r="W84" s="22"/>
      <c r="X84" s="35"/>
      <c r="Y84" s="35"/>
      <c r="AD84" s="22"/>
      <c r="AE84" s="35"/>
      <c r="AF84" s="35"/>
      <c r="AL84" s="15"/>
    </row>
    <row r="85" spans="1:38" ht="23.25" thickBot="1" x14ac:dyDescent="0.3">
      <c r="A85" s="248" t="s">
        <v>30</v>
      </c>
      <c r="B85" s="248"/>
      <c r="C85" s="50" t="s">
        <v>54</v>
      </c>
      <c r="D85" s="50" t="s">
        <v>63</v>
      </c>
      <c r="E85" s="51" t="s">
        <v>59</v>
      </c>
      <c r="F85" s="52" t="s">
        <v>60</v>
      </c>
      <c r="G85" s="51" t="s">
        <v>61</v>
      </c>
      <c r="H85" s="52" t="s">
        <v>62</v>
      </c>
      <c r="I85" s="15"/>
      <c r="J85" s="50" t="s">
        <v>54</v>
      </c>
      <c r="K85" s="50" t="s">
        <v>63</v>
      </c>
      <c r="L85" s="51" t="s">
        <v>59</v>
      </c>
      <c r="M85" s="52" t="s">
        <v>60</v>
      </c>
      <c r="N85" s="51" t="s">
        <v>61</v>
      </c>
      <c r="O85" s="52" t="s">
        <v>62</v>
      </c>
      <c r="P85" s="15"/>
      <c r="Q85" s="50" t="s">
        <v>54</v>
      </c>
      <c r="R85" s="50" t="s">
        <v>63</v>
      </c>
      <c r="S85" s="51" t="s">
        <v>59</v>
      </c>
      <c r="T85" s="52" t="s">
        <v>60</v>
      </c>
      <c r="U85" s="51" t="s">
        <v>61</v>
      </c>
      <c r="V85" s="52" t="s">
        <v>62</v>
      </c>
      <c r="W85" s="15"/>
      <c r="X85" s="50" t="s">
        <v>54</v>
      </c>
      <c r="Y85" s="50" t="s">
        <v>63</v>
      </c>
      <c r="Z85" s="51" t="s">
        <v>59</v>
      </c>
      <c r="AA85" s="52" t="s">
        <v>60</v>
      </c>
      <c r="AB85" s="51" t="s">
        <v>61</v>
      </c>
      <c r="AC85" s="52" t="s">
        <v>62</v>
      </c>
      <c r="AD85" s="15"/>
      <c r="AE85" s="50" t="s">
        <v>54</v>
      </c>
      <c r="AF85" s="50" t="s">
        <v>63</v>
      </c>
      <c r="AG85" s="51" t="s">
        <v>59</v>
      </c>
      <c r="AH85" s="52" t="s">
        <v>60</v>
      </c>
      <c r="AI85" s="51" t="s">
        <v>61</v>
      </c>
      <c r="AJ85" s="52" t="s">
        <v>62</v>
      </c>
      <c r="AK85" s="127"/>
    </row>
    <row r="86" spans="1:38" x14ac:dyDescent="0.25">
      <c r="A86" s="253" t="s">
        <v>31</v>
      </c>
      <c r="B86" s="254"/>
      <c r="C86" s="27">
        <f>H9</f>
        <v>48</v>
      </c>
      <c r="D86" s="67">
        <v>3</v>
      </c>
      <c r="E86" s="210"/>
      <c r="F86" s="221"/>
      <c r="G86" s="210"/>
      <c r="H86" s="221"/>
      <c r="I86" s="15"/>
      <c r="J86" s="27">
        <f>O9</f>
        <v>15</v>
      </c>
      <c r="K86" s="67">
        <v>5</v>
      </c>
      <c r="L86" s="56">
        <v>4</v>
      </c>
      <c r="M86" s="57">
        <v>0</v>
      </c>
      <c r="N86" s="56">
        <v>21</v>
      </c>
      <c r="O86" s="57">
        <v>10</v>
      </c>
      <c r="P86" s="15"/>
      <c r="Q86" s="27">
        <f>V9</f>
        <v>52</v>
      </c>
      <c r="R86" s="67">
        <v>8</v>
      </c>
      <c r="S86" s="56">
        <v>6</v>
      </c>
      <c r="T86" s="57">
        <v>1</v>
      </c>
      <c r="U86" s="56">
        <v>6</v>
      </c>
      <c r="V86" s="57">
        <v>0</v>
      </c>
      <c r="W86" s="15"/>
      <c r="X86" s="27">
        <f>AC9</f>
        <v>75</v>
      </c>
      <c r="Y86" s="67">
        <v>1</v>
      </c>
      <c r="Z86" s="56">
        <v>17</v>
      </c>
      <c r="AA86" s="57">
        <v>3</v>
      </c>
      <c r="AB86" s="56">
        <v>22</v>
      </c>
      <c r="AC86" s="57">
        <v>6</v>
      </c>
      <c r="AD86" s="15"/>
      <c r="AE86" s="27">
        <f>AJ9</f>
        <v>59</v>
      </c>
      <c r="AF86" s="67">
        <v>4</v>
      </c>
      <c r="AG86" s="210"/>
      <c r="AH86" s="221"/>
      <c r="AI86" s="56">
        <v>97</v>
      </c>
      <c r="AJ86" s="57">
        <v>50</v>
      </c>
      <c r="AK86" s="15"/>
    </row>
    <row r="87" spans="1:38" x14ac:dyDescent="0.25">
      <c r="A87" s="246" t="s">
        <v>32</v>
      </c>
      <c r="B87" s="255"/>
      <c r="C87" s="41">
        <f>H12</f>
        <v>16</v>
      </c>
      <c r="D87" s="59"/>
      <c r="E87" s="58"/>
      <c r="F87" s="59"/>
      <c r="G87" s="58"/>
      <c r="H87" s="59"/>
      <c r="I87" s="15"/>
      <c r="J87" s="41">
        <f>O12</f>
        <v>1</v>
      </c>
      <c r="K87" s="59"/>
      <c r="L87" s="58"/>
      <c r="M87" s="59"/>
      <c r="N87" s="58"/>
      <c r="O87" s="59"/>
      <c r="P87" s="15"/>
      <c r="Q87" s="41">
        <f>V12</f>
        <v>23</v>
      </c>
      <c r="R87" s="59"/>
      <c r="S87" s="58"/>
      <c r="T87" s="59"/>
      <c r="U87" s="58"/>
      <c r="V87" s="59"/>
      <c r="W87" s="15"/>
      <c r="X87" s="41">
        <f>AC12</f>
        <v>39</v>
      </c>
      <c r="Y87" s="59"/>
      <c r="Z87" s="58"/>
      <c r="AA87" s="59"/>
      <c r="AB87" s="58"/>
      <c r="AC87" s="59"/>
      <c r="AD87" s="15"/>
      <c r="AE87" s="41">
        <f>AJ12</f>
        <v>40</v>
      </c>
      <c r="AF87" s="59"/>
      <c r="AG87" s="58"/>
      <c r="AH87" s="59"/>
      <c r="AI87" s="58"/>
      <c r="AJ87" s="59"/>
      <c r="AK87" s="15"/>
    </row>
    <row r="88" spans="1:38" x14ac:dyDescent="0.25">
      <c r="A88" s="246" t="s">
        <v>64</v>
      </c>
      <c r="B88" s="247"/>
      <c r="C88" s="41">
        <f>H19</f>
        <v>18</v>
      </c>
      <c r="D88" s="59"/>
      <c r="E88" s="58"/>
      <c r="F88" s="59"/>
      <c r="G88" s="58"/>
      <c r="H88" s="59"/>
      <c r="I88" s="15"/>
      <c r="J88" s="41">
        <f>O19</f>
        <v>14</v>
      </c>
      <c r="K88" s="59"/>
      <c r="L88" s="58"/>
      <c r="M88" s="59"/>
      <c r="N88" s="58"/>
      <c r="O88" s="59"/>
      <c r="P88" s="15"/>
      <c r="Q88" s="41">
        <f>V19</f>
        <v>5</v>
      </c>
      <c r="R88" s="59"/>
      <c r="S88" s="58"/>
      <c r="T88" s="59"/>
      <c r="U88" s="58"/>
      <c r="V88" s="59"/>
      <c r="W88" s="15"/>
      <c r="X88" s="41">
        <f>AC19</f>
        <v>4</v>
      </c>
      <c r="Y88" s="59"/>
      <c r="Z88" s="58"/>
      <c r="AA88" s="59"/>
      <c r="AB88" s="58"/>
      <c r="AC88" s="59"/>
      <c r="AD88" s="15"/>
      <c r="AE88" s="41">
        <f>AJ19</f>
        <v>11</v>
      </c>
      <c r="AF88" s="59"/>
      <c r="AG88" s="58"/>
      <c r="AH88" s="59"/>
      <c r="AI88" s="58"/>
      <c r="AJ88" s="59"/>
      <c r="AK88" s="15"/>
    </row>
    <row r="89" spans="1:38" x14ac:dyDescent="0.25">
      <c r="A89" s="246" t="s">
        <v>34</v>
      </c>
      <c r="B89" s="255"/>
      <c r="C89" s="41">
        <f>H22</f>
        <v>110</v>
      </c>
      <c r="D89" s="61"/>
      <c r="E89" s="210"/>
      <c r="F89" s="221"/>
      <c r="G89" s="210"/>
      <c r="H89" s="221"/>
      <c r="I89" s="15"/>
      <c r="J89" s="41">
        <f>O22</f>
        <v>79</v>
      </c>
      <c r="K89" s="61"/>
      <c r="L89" s="56">
        <v>90</v>
      </c>
      <c r="M89" s="57">
        <v>28</v>
      </c>
      <c r="N89" s="56">
        <v>131</v>
      </c>
      <c r="O89" s="57">
        <v>26</v>
      </c>
      <c r="P89" s="15"/>
      <c r="Q89" s="41">
        <f>V22</f>
        <v>100</v>
      </c>
      <c r="R89" s="61"/>
      <c r="S89" s="56">
        <v>94</v>
      </c>
      <c r="T89" s="57">
        <v>27</v>
      </c>
      <c r="U89" s="56">
        <v>108</v>
      </c>
      <c r="V89" s="57">
        <v>23</v>
      </c>
      <c r="W89" s="15"/>
      <c r="X89" s="41">
        <f>AC22</f>
        <v>106</v>
      </c>
      <c r="Y89" s="61"/>
      <c r="Z89" s="56">
        <v>96</v>
      </c>
      <c r="AA89" s="57">
        <v>24</v>
      </c>
      <c r="AB89" s="56">
        <v>115</v>
      </c>
      <c r="AC89" s="57">
        <v>10</v>
      </c>
      <c r="AD89" s="15"/>
      <c r="AE89" s="41">
        <f>AJ22</f>
        <v>100</v>
      </c>
      <c r="AF89" s="61"/>
      <c r="AG89" s="210"/>
      <c r="AH89" s="221"/>
      <c r="AI89" s="56">
        <v>170</v>
      </c>
      <c r="AJ89" s="57">
        <v>78</v>
      </c>
      <c r="AK89" s="15"/>
    </row>
    <row r="90" spans="1:38" x14ac:dyDescent="0.25">
      <c r="A90" s="246" t="s">
        <v>33</v>
      </c>
      <c r="B90" s="255"/>
      <c r="C90" s="34">
        <f>H26</f>
        <v>35</v>
      </c>
      <c r="D90" s="61"/>
      <c r="E90" s="60"/>
      <c r="F90" s="61"/>
      <c r="G90" s="64"/>
      <c r="H90" s="59"/>
      <c r="I90" s="15"/>
      <c r="J90" s="34">
        <f>O26</f>
        <v>16</v>
      </c>
      <c r="K90" s="61"/>
      <c r="L90" s="60"/>
      <c r="M90" s="61"/>
      <c r="N90" s="64"/>
      <c r="O90" s="59"/>
      <c r="P90" s="15"/>
      <c r="Q90" s="34">
        <f>V26</f>
        <v>29</v>
      </c>
      <c r="R90" s="61"/>
      <c r="S90" s="60"/>
      <c r="T90" s="61"/>
      <c r="U90" s="64"/>
      <c r="V90" s="59"/>
      <c r="W90" s="15"/>
      <c r="X90" s="34">
        <f>AC26</f>
        <v>24</v>
      </c>
      <c r="Y90" s="61"/>
      <c r="Z90" s="60"/>
      <c r="AA90" s="61"/>
      <c r="AB90" s="64"/>
      <c r="AC90" s="59"/>
      <c r="AD90" s="15"/>
      <c r="AE90" s="34">
        <f>AJ26</f>
        <v>25</v>
      </c>
      <c r="AF90" s="61"/>
      <c r="AG90" s="60"/>
      <c r="AH90" s="61"/>
      <c r="AI90" s="64"/>
      <c r="AJ90" s="59"/>
      <c r="AK90" s="15"/>
    </row>
    <row r="91" spans="1:38" ht="15.75" thickBot="1" x14ac:dyDescent="0.3">
      <c r="A91" s="267" t="s">
        <v>35</v>
      </c>
      <c r="B91" s="268"/>
      <c r="C91" s="65">
        <f>H47</f>
        <v>88</v>
      </c>
      <c r="D91" s="63"/>
      <c r="E91" s="62"/>
      <c r="F91" s="63"/>
      <c r="G91" s="62"/>
      <c r="H91" s="63"/>
      <c r="I91" s="15"/>
      <c r="J91" s="65">
        <f>O47</f>
        <v>21</v>
      </c>
      <c r="K91" s="63"/>
      <c r="L91" s="62"/>
      <c r="M91" s="63"/>
      <c r="N91" s="62"/>
      <c r="O91" s="63"/>
      <c r="P91" s="15"/>
      <c r="Q91" s="65">
        <f>V47</f>
        <v>40</v>
      </c>
      <c r="R91" s="63"/>
      <c r="S91" s="62"/>
      <c r="T91" s="63"/>
      <c r="U91" s="62"/>
      <c r="V91" s="63"/>
      <c r="W91" s="15"/>
      <c r="X91" s="65">
        <f>AC47</f>
        <v>18</v>
      </c>
      <c r="Y91" s="63"/>
      <c r="Z91" s="62"/>
      <c r="AA91" s="63"/>
      <c r="AB91" s="62"/>
      <c r="AC91" s="63"/>
      <c r="AD91" s="15"/>
      <c r="AE91" s="65">
        <f>AJ47</f>
        <v>63</v>
      </c>
      <c r="AF91" s="63"/>
      <c r="AG91" s="62"/>
      <c r="AH91" s="63"/>
      <c r="AI91" s="62"/>
      <c r="AJ91" s="63"/>
      <c r="AK91" s="15"/>
    </row>
    <row r="92" spans="1:38" x14ac:dyDescent="0.25">
      <c r="C92" s="35">
        <f t="shared" ref="C92:H92" si="43">SUM(C86:C91)</f>
        <v>315</v>
      </c>
      <c r="D92" s="35">
        <f t="shared" si="43"/>
        <v>3</v>
      </c>
      <c r="E92" s="35">
        <f t="shared" si="43"/>
        <v>0</v>
      </c>
      <c r="F92" s="35">
        <f t="shared" si="43"/>
        <v>0</v>
      </c>
      <c r="G92" s="35">
        <f t="shared" si="43"/>
        <v>0</v>
      </c>
      <c r="H92" s="35">
        <f t="shared" si="43"/>
        <v>0</v>
      </c>
      <c r="J92" s="35">
        <f t="shared" ref="J92:O92" si="44">SUM(J86:J91)</f>
        <v>146</v>
      </c>
      <c r="K92" s="35">
        <f t="shared" si="44"/>
        <v>5</v>
      </c>
      <c r="L92" s="35">
        <f t="shared" si="44"/>
        <v>94</v>
      </c>
      <c r="M92" s="35">
        <f t="shared" si="44"/>
        <v>28</v>
      </c>
      <c r="N92" s="35">
        <f t="shared" si="44"/>
        <v>152</v>
      </c>
      <c r="O92" s="35">
        <f t="shared" si="44"/>
        <v>36</v>
      </c>
      <c r="Q92" s="35">
        <f t="shared" ref="Q92:V92" si="45">SUM(Q86:Q91)</f>
        <v>249</v>
      </c>
      <c r="R92" s="35">
        <f t="shared" si="45"/>
        <v>8</v>
      </c>
      <c r="S92" s="35">
        <f t="shared" si="45"/>
        <v>100</v>
      </c>
      <c r="T92" s="35">
        <f t="shared" si="45"/>
        <v>28</v>
      </c>
      <c r="U92" s="35">
        <f t="shared" si="45"/>
        <v>114</v>
      </c>
      <c r="V92" s="35">
        <f t="shared" si="45"/>
        <v>23</v>
      </c>
      <c r="X92" s="35">
        <f t="shared" ref="X92:AC92" si="46">SUM(X86:X91)</f>
        <v>266</v>
      </c>
      <c r="Y92" s="35">
        <f t="shared" si="46"/>
        <v>1</v>
      </c>
      <c r="Z92" s="35">
        <f t="shared" si="46"/>
        <v>113</v>
      </c>
      <c r="AA92" s="35">
        <f t="shared" si="46"/>
        <v>27</v>
      </c>
      <c r="AB92" s="35">
        <f t="shared" si="46"/>
        <v>137</v>
      </c>
      <c r="AC92" s="35">
        <f t="shared" si="46"/>
        <v>16</v>
      </c>
      <c r="AE92" s="35">
        <f t="shared" ref="AE92:AJ92" si="47">SUM(AE86:AE91)</f>
        <v>298</v>
      </c>
      <c r="AF92" s="35">
        <f t="shared" si="47"/>
        <v>4</v>
      </c>
      <c r="AG92" s="35">
        <f t="shared" si="47"/>
        <v>0</v>
      </c>
      <c r="AH92" s="35">
        <f t="shared" si="47"/>
        <v>0</v>
      </c>
      <c r="AI92" s="35">
        <f t="shared" si="47"/>
        <v>267</v>
      </c>
      <c r="AJ92" s="35">
        <f t="shared" si="47"/>
        <v>128</v>
      </c>
      <c r="AK92" s="35"/>
    </row>
    <row r="93" spans="1:38" ht="15.75" thickBot="1" x14ac:dyDescent="0.3">
      <c r="C93" s="35"/>
      <c r="D93" s="35"/>
      <c r="E93" s="35"/>
      <c r="F93" s="35"/>
      <c r="G93" s="35"/>
      <c r="H93" s="35"/>
      <c r="I93" s="122"/>
      <c r="J93" s="35"/>
      <c r="K93" s="35"/>
      <c r="L93" s="35"/>
      <c r="M93" s="35"/>
      <c r="N93" s="35"/>
      <c r="O93" s="35"/>
      <c r="P93" s="122"/>
      <c r="Q93" s="35"/>
      <c r="R93" s="35"/>
      <c r="S93" s="35"/>
      <c r="T93" s="35"/>
      <c r="U93" s="35"/>
      <c r="V93" s="35"/>
      <c r="W93" s="122"/>
      <c r="X93" s="35"/>
      <c r="Y93" s="35"/>
      <c r="Z93" s="35"/>
      <c r="AA93" s="35"/>
      <c r="AB93" s="35"/>
      <c r="AC93" s="35"/>
      <c r="AD93" s="122"/>
      <c r="AE93" s="35"/>
      <c r="AF93" s="35"/>
      <c r="AG93" s="35"/>
      <c r="AH93" s="35"/>
      <c r="AI93" s="35"/>
      <c r="AJ93" s="35"/>
      <c r="AK93" s="35"/>
    </row>
    <row r="94" spans="1:38" x14ac:dyDescent="0.25">
      <c r="B94" s="310" t="s">
        <v>163</v>
      </c>
      <c r="C94" s="301" t="s">
        <v>176</v>
      </c>
      <c r="D94" s="302"/>
      <c r="E94" s="302"/>
      <c r="F94" s="302"/>
      <c r="G94" s="302"/>
      <c r="H94" s="303"/>
      <c r="I94" s="122"/>
      <c r="J94" s="301" t="s">
        <v>151</v>
      </c>
      <c r="K94" s="302"/>
      <c r="L94" s="302"/>
      <c r="M94" s="302"/>
      <c r="N94" s="302"/>
      <c r="O94" s="303"/>
      <c r="P94" s="122"/>
      <c r="Q94" s="301" t="s">
        <v>151</v>
      </c>
      <c r="R94" s="302"/>
      <c r="S94" s="302"/>
      <c r="T94" s="302"/>
      <c r="U94" s="302"/>
      <c r="V94" s="303"/>
      <c r="W94" s="122"/>
      <c r="X94" s="301" t="s">
        <v>151</v>
      </c>
      <c r="Y94" s="302"/>
      <c r="Z94" s="302"/>
      <c r="AA94" s="302"/>
      <c r="AB94" s="302"/>
      <c r="AC94" s="303"/>
      <c r="AD94" s="122"/>
      <c r="AE94" s="301" t="s">
        <v>151</v>
      </c>
      <c r="AF94" s="302"/>
      <c r="AG94" s="302"/>
      <c r="AH94" s="302"/>
      <c r="AI94" s="302"/>
      <c r="AJ94" s="303"/>
      <c r="AK94" s="35"/>
    </row>
    <row r="95" spans="1:38" x14ac:dyDescent="0.25">
      <c r="B95" s="311"/>
      <c r="C95" s="304" t="s">
        <v>177</v>
      </c>
      <c r="D95" s="305"/>
      <c r="E95" s="305"/>
      <c r="F95" s="305"/>
      <c r="G95" s="305"/>
      <c r="H95" s="306"/>
      <c r="I95" s="122"/>
      <c r="J95" s="304" t="s">
        <v>152</v>
      </c>
      <c r="K95" s="305"/>
      <c r="L95" s="305"/>
      <c r="M95" s="305"/>
      <c r="N95" s="305"/>
      <c r="O95" s="306"/>
      <c r="P95" s="122"/>
      <c r="Q95" s="304" t="s">
        <v>152</v>
      </c>
      <c r="R95" s="305"/>
      <c r="S95" s="305"/>
      <c r="T95" s="305"/>
      <c r="U95" s="305"/>
      <c r="V95" s="306"/>
      <c r="W95" s="122"/>
      <c r="X95" s="304" t="s">
        <v>152</v>
      </c>
      <c r="Y95" s="305"/>
      <c r="Z95" s="305"/>
      <c r="AA95" s="305"/>
      <c r="AB95" s="305"/>
      <c r="AC95" s="306"/>
      <c r="AD95" s="122"/>
      <c r="AE95" s="304" t="s">
        <v>152</v>
      </c>
      <c r="AF95" s="305"/>
      <c r="AG95" s="305"/>
      <c r="AH95" s="305"/>
      <c r="AI95" s="305"/>
      <c r="AJ95" s="306"/>
      <c r="AK95" s="35"/>
    </row>
    <row r="96" spans="1:38" x14ac:dyDescent="0.25">
      <c r="B96" s="311"/>
      <c r="C96" s="304" t="s">
        <v>151</v>
      </c>
      <c r="D96" s="305"/>
      <c r="E96" s="305"/>
      <c r="F96" s="305"/>
      <c r="G96" s="305"/>
      <c r="H96" s="306"/>
      <c r="I96" s="122"/>
      <c r="J96" s="304" t="s">
        <v>178</v>
      </c>
      <c r="K96" s="305"/>
      <c r="L96" s="305"/>
      <c r="M96" s="305"/>
      <c r="N96" s="305"/>
      <c r="O96" s="306"/>
      <c r="P96" s="122"/>
      <c r="Q96" s="304" t="s">
        <v>156</v>
      </c>
      <c r="R96" s="305"/>
      <c r="S96" s="305"/>
      <c r="T96" s="305"/>
      <c r="U96" s="305"/>
      <c r="V96" s="306"/>
      <c r="W96" s="122"/>
      <c r="X96" s="304" t="s">
        <v>156</v>
      </c>
      <c r="Y96" s="305"/>
      <c r="Z96" s="305"/>
      <c r="AA96" s="305"/>
      <c r="AB96" s="305"/>
      <c r="AC96" s="306"/>
      <c r="AD96" s="122"/>
      <c r="AE96" s="304" t="s">
        <v>156</v>
      </c>
      <c r="AF96" s="305"/>
      <c r="AG96" s="305"/>
      <c r="AH96" s="305"/>
      <c r="AI96" s="305"/>
      <c r="AJ96" s="306"/>
      <c r="AK96" s="35"/>
    </row>
    <row r="97" spans="1:37" x14ac:dyDescent="0.25">
      <c r="B97" s="311"/>
      <c r="C97" s="304" t="s">
        <v>152</v>
      </c>
      <c r="D97" s="305"/>
      <c r="E97" s="305"/>
      <c r="F97" s="305"/>
      <c r="G97" s="305"/>
      <c r="H97" s="306"/>
      <c r="I97" s="122"/>
      <c r="J97" s="304"/>
      <c r="K97" s="305"/>
      <c r="L97" s="305"/>
      <c r="M97" s="305"/>
      <c r="N97" s="305"/>
      <c r="O97" s="306"/>
      <c r="P97" s="122"/>
      <c r="Q97" s="304" t="s">
        <v>154</v>
      </c>
      <c r="R97" s="305"/>
      <c r="S97" s="305"/>
      <c r="T97" s="305"/>
      <c r="U97" s="305"/>
      <c r="V97" s="306"/>
      <c r="W97" s="122"/>
      <c r="X97" s="304" t="s">
        <v>154</v>
      </c>
      <c r="Y97" s="305"/>
      <c r="Z97" s="305"/>
      <c r="AA97" s="305"/>
      <c r="AB97" s="305"/>
      <c r="AC97" s="306"/>
      <c r="AD97" s="122"/>
      <c r="AE97" s="304" t="s">
        <v>181</v>
      </c>
      <c r="AF97" s="305"/>
      <c r="AG97" s="305"/>
      <c r="AH97" s="305"/>
      <c r="AI97" s="305"/>
      <c r="AJ97" s="306"/>
      <c r="AK97" s="35"/>
    </row>
    <row r="98" spans="1:37" ht="15.75" thickBot="1" x14ac:dyDescent="0.3">
      <c r="B98" s="312"/>
      <c r="C98" s="307"/>
      <c r="D98" s="308"/>
      <c r="E98" s="308"/>
      <c r="F98" s="308"/>
      <c r="G98" s="308"/>
      <c r="H98" s="309"/>
      <c r="I98" s="122"/>
      <c r="J98" s="307"/>
      <c r="K98" s="308"/>
      <c r="L98" s="308"/>
      <c r="M98" s="308"/>
      <c r="N98" s="308"/>
      <c r="O98" s="309"/>
      <c r="P98" s="122"/>
      <c r="Q98" s="307"/>
      <c r="R98" s="308"/>
      <c r="S98" s="308"/>
      <c r="T98" s="308"/>
      <c r="U98" s="308"/>
      <c r="V98" s="309"/>
      <c r="W98" s="122"/>
      <c r="X98" s="307" t="s">
        <v>180</v>
      </c>
      <c r="Y98" s="308"/>
      <c r="Z98" s="308"/>
      <c r="AA98" s="308"/>
      <c r="AB98" s="308"/>
      <c r="AC98" s="309"/>
      <c r="AD98" s="122"/>
      <c r="AE98" s="307"/>
      <c r="AF98" s="308"/>
      <c r="AG98" s="308"/>
      <c r="AH98" s="308"/>
      <c r="AI98" s="308"/>
      <c r="AJ98" s="309"/>
      <c r="AK98" s="35"/>
    </row>
    <row r="99" spans="1:37" x14ac:dyDescent="0.25">
      <c r="B99" s="314" t="s">
        <v>175</v>
      </c>
      <c r="C99" s="313" t="s">
        <v>172</v>
      </c>
      <c r="D99" s="313"/>
      <c r="E99" s="313"/>
      <c r="F99" s="313"/>
      <c r="G99" s="313"/>
      <c r="H99" s="313"/>
      <c r="I99" s="122"/>
      <c r="J99" s="214"/>
      <c r="K99" s="214"/>
      <c r="L99" s="214"/>
      <c r="M99" s="214"/>
      <c r="N99" s="214"/>
      <c r="O99" s="214"/>
      <c r="P99" s="122"/>
      <c r="Q99" s="214"/>
      <c r="R99" s="214"/>
      <c r="S99" s="214"/>
      <c r="T99" s="214"/>
      <c r="U99" s="214"/>
      <c r="V99" s="214"/>
      <c r="W99" s="122"/>
      <c r="X99" s="214"/>
      <c r="Y99" s="214"/>
      <c r="Z99" s="214"/>
      <c r="AA99" s="214"/>
      <c r="AB99" s="214"/>
      <c r="AC99" s="214"/>
      <c r="AD99" s="122"/>
      <c r="AE99" s="214"/>
      <c r="AF99" s="214"/>
      <c r="AG99" s="214"/>
      <c r="AH99" s="214"/>
      <c r="AI99" s="214"/>
      <c r="AJ99" s="218"/>
      <c r="AK99" s="35"/>
    </row>
    <row r="100" spans="1:37" x14ac:dyDescent="0.25">
      <c r="B100" s="315"/>
      <c r="C100" s="286" t="s">
        <v>182</v>
      </c>
      <c r="D100" s="286"/>
      <c r="E100" s="286"/>
      <c r="F100" s="286"/>
      <c r="G100" s="286"/>
      <c r="H100" s="286"/>
      <c r="I100" s="122"/>
      <c r="J100" s="317" t="s">
        <v>183</v>
      </c>
      <c r="K100" s="317"/>
      <c r="L100" s="317"/>
      <c r="M100" s="317"/>
      <c r="N100" s="317"/>
      <c r="O100" s="317"/>
      <c r="P100" s="122"/>
      <c r="Q100" s="305"/>
      <c r="R100" s="305"/>
      <c r="S100" s="305"/>
      <c r="T100" s="305"/>
      <c r="U100" s="305"/>
      <c r="V100" s="305"/>
      <c r="W100" s="122"/>
      <c r="X100" s="305"/>
      <c r="Y100" s="305"/>
      <c r="Z100" s="305"/>
      <c r="AA100" s="305"/>
      <c r="AB100" s="305"/>
      <c r="AC100" s="305"/>
      <c r="AD100" s="122"/>
      <c r="AE100" s="305"/>
      <c r="AF100" s="305"/>
      <c r="AG100" s="305"/>
      <c r="AH100" s="305"/>
      <c r="AI100" s="305"/>
      <c r="AJ100" s="306"/>
      <c r="AK100" s="35"/>
    </row>
    <row r="101" spans="1:37" x14ac:dyDescent="0.25">
      <c r="B101" s="315"/>
      <c r="C101" s="286" t="s">
        <v>179</v>
      </c>
      <c r="D101" s="286"/>
      <c r="E101" s="286"/>
      <c r="F101" s="286"/>
      <c r="G101" s="286"/>
      <c r="H101" s="286"/>
      <c r="I101" s="122"/>
      <c r="J101" s="317"/>
      <c r="K101" s="317"/>
      <c r="L101" s="317"/>
      <c r="M101" s="317"/>
      <c r="N101" s="317"/>
      <c r="O101" s="317"/>
      <c r="P101" s="122"/>
      <c r="Q101" s="215"/>
      <c r="R101" s="215"/>
      <c r="S101" s="215"/>
      <c r="T101" s="215"/>
      <c r="U101" s="215"/>
      <c r="V101" s="215"/>
      <c r="W101" s="122"/>
      <c r="X101" s="215"/>
      <c r="Y101" s="215"/>
      <c r="Z101" s="215"/>
      <c r="AA101" s="215"/>
      <c r="AB101" s="215"/>
      <c r="AC101" s="215"/>
      <c r="AD101" s="122"/>
      <c r="AE101" s="215"/>
      <c r="AF101" s="215"/>
      <c r="AG101" s="215"/>
      <c r="AH101" s="215"/>
      <c r="AI101" s="215"/>
      <c r="AJ101" s="219"/>
      <c r="AK101" s="35"/>
    </row>
    <row r="102" spans="1:37" x14ac:dyDescent="0.25">
      <c r="B102" s="315"/>
      <c r="C102" s="286" t="s">
        <v>174</v>
      </c>
      <c r="D102" s="286"/>
      <c r="E102" s="286"/>
      <c r="F102" s="286"/>
      <c r="G102" s="286"/>
      <c r="H102" s="286"/>
      <c r="I102" s="122"/>
      <c r="J102" s="305"/>
      <c r="K102" s="305"/>
      <c r="L102" s="305"/>
      <c r="M102" s="305"/>
      <c r="N102" s="305"/>
      <c r="O102" s="305"/>
      <c r="P102" s="122"/>
      <c r="Q102" s="305"/>
      <c r="R102" s="305"/>
      <c r="S102" s="305"/>
      <c r="T102" s="305"/>
      <c r="U102" s="305"/>
      <c r="V102" s="305"/>
      <c r="W102" s="122"/>
      <c r="X102" s="305"/>
      <c r="Y102" s="305"/>
      <c r="Z102" s="305"/>
      <c r="AA102" s="305"/>
      <c r="AB102" s="305"/>
      <c r="AC102" s="305"/>
      <c r="AD102" s="122"/>
      <c r="AE102" s="305"/>
      <c r="AF102" s="305"/>
      <c r="AG102" s="305"/>
      <c r="AH102" s="305"/>
      <c r="AI102" s="305"/>
      <c r="AJ102" s="306"/>
      <c r="AK102" s="35"/>
    </row>
    <row r="103" spans="1:37" x14ac:dyDescent="0.25">
      <c r="B103" s="315"/>
      <c r="C103" s="286" t="s">
        <v>168</v>
      </c>
      <c r="D103" s="286"/>
      <c r="E103" s="286"/>
      <c r="F103" s="286"/>
      <c r="G103" s="286"/>
      <c r="H103" s="286"/>
      <c r="I103" s="122"/>
      <c r="J103" s="305"/>
      <c r="K103" s="305"/>
      <c r="L103" s="305"/>
      <c r="M103" s="305"/>
      <c r="N103" s="305"/>
      <c r="O103" s="305"/>
      <c r="P103" s="122"/>
      <c r="Q103" s="305"/>
      <c r="R103" s="305"/>
      <c r="S103" s="305"/>
      <c r="T103" s="305"/>
      <c r="U103" s="305"/>
      <c r="V103" s="305"/>
      <c r="W103" s="122"/>
      <c r="X103" s="305"/>
      <c r="Y103" s="305"/>
      <c r="Z103" s="305"/>
      <c r="AA103" s="305"/>
      <c r="AB103" s="305"/>
      <c r="AC103" s="305"/>
      <c r="AD103" s="122"/>
      <c r="AE103" s="305"/>
      <c r="AF103" s="305"/>
      <c r="AG103" s="305"/>
      <c r="AH103" s="305"/>
      <c r="AI103" s="305"/>
      <c r="AJ103" s="306"/>
      <c r="AK103" s="35"/>
    </row>
    <row r="104" spans="1:37" x14ac:dyDescent="0.25">
      <c r="B104" s="315"/>
      <c r="C104" s="286" t="s">
        <v>173</v>
      </c>
      <c r="D104" s="286"/>
      <c r="E104" s="286"/>
      <c r="F104" s="286"/>
      <c r="G104" s="286"/>
      <c r="H104" s="286"/>
      <c r="I104" s="122"/>
      <c r="J104" s="305"/>
      <c r="K104" s="305"/>
      <c r="L104" s="305"/>
      <c r="M104" s="305"/>
      <c r="N104" s="305"/>
      <c r="O104" s="305"/>
      <c r="P104" s="122"/>
      <c r="Q104" s="305"/>
      <c r="R104" s="305"/>
      <c r="S104" s="305"/>
      <c r="T104" s="305"/>
      <c r="U104" s="305"/>
      <c r="V104" s="305"/>
      <c r="W104" s="122"/>
      <c r="X104" s="305"/>
      <c r="Y104" s="305"/>
      <c r="Z104" s="305"/>
      <c r="AA104" s="305"/>
      <c r="AB104" s="305"/>
      <c r="AC104" s="305"/>
      <c r="AD104" s="122"/>
      <c r="AE104" s="305"/>
      <c r="AF104" s="305"/>
      <c r="AG104" s="305"/>
      <c r="AH104" s="305"/>
      <c r="AI104" s="305"/>
      <c r="AJ104" s="306"/>
      <c r="AK104" s="35"/>
    </row>
    <row r="105" spans="1:37" x14ac:dyDescent="0.25">
      <c r="B105" s="315"/>
      <c r="C105" s="286" t="s">
        <v>167</v>
      </c>
      <c r="D105" s="286"/>
      <c r="E105" s="286"/>
      <c r="F105" s="286"/>
      <c r="G105" s="286"/>
      <c r="H105" s="286"/>
      <c r="I105" s="122"/>
      <c r="J105" s="305"/>
      <c r="K105" s="305"/>
      <c r="L105" s="305"/>
      <c r="M105" s="305"/>
      <c r="N105" s="305"/>
      <c r="O105" s="305"/>
      <c r="P105" s="122"/>
      <c r="Q105" s="305"/>
      <c r="R105" s="305"/>
      <c r="S105" s="305"/>
      <c r="T105" s="305"/>
      <c r="U105" s="305"/>
      <c r="V105" s="305"/>
      <c r="W105" s="122"/>
      <c r="X105" s="305"/>
      <c r="Y105" s="305"/>
      <c r="Z105" s="305"/>
      <c r="AA105" s="305"/>
      <c r="AB105" s="305"/>
      <c r="AC105" s="305"/>
      <c r="AD105" s="122"/>
      <c r="AE105" s="305"/>
      <c r="AF105" s="305"/>
      <c r="AG105" s="305"/>
      <c r="AH105" s="305"/>
      <c r="AI105" s="305"/>
      <c r="AJ105" s="306"/>
      <c r="AK105" s="35"/>
    </row>
    <row r="106" spans="1:37" x14ac:dyDescent="0.25">
      <c r="B106" s="315"/>
      <c r="C106" s="286" t="s">
        <v>169</v>
      </c>
      <c r="D106" s="286"/>
      <c r="E106" s="286"/>
      <c r="F106" s="286"/>
      <c r="G106" s="286"/>
      <c r="H106" s="286"/>
      <c r="I106" s="122"/>
      <c r="J106" s="215"/>
      <c r="K106" s="215"/>
      <c r="L106" s="215"/>
      <c r="M106" s="215"/>
      <c r="N106" s="215"/>
      <c r="O106" s="215"/>
      <c r="P106" s="122"/>
      <c r="Q106" s="215"/>
      <c r="R106" s="215"/>
      <c r="S106" s="215"/>
      <c r="T106" s="215"/>
      <c r="U106" s="215"/>
      <c r="V106" s="215"/>
      <c r="W106" s="122"/>
      <c r="X106" s="215"/>
      <c r="Y106" s="215"/>
      <c r="Z106" s="215"/>
      <c r="AA106" s="215"/>
      <c r="AB106" s="215"/>
      <c r="AC106" s="215"/>
      <c r="AD106" s="122"/>
      <c r="AE106" s="215"/>
      <c r="AF106" s="215"/>
      <c r="AG106" s="215"/>
      <c r="AH106" s="215"/>
      <c r="AI106" s="215"/>
      <c r="AJ106" s="219"/>
      <c r="AK106" s="35"/>
    </row>
    <row r="107" spans="1:37" x14ac:dyDescent="0.25">
      <c r="B107" s="315"/>
      <c r="C107" s="286" t="s">
        <v>171</v>
      </c>
      <c r="D107" s="286"/>
      <c r="E107" s="286"/>
      <c r="F107" s="286"/>
      <c r="G107" s="286"/>
      <c r="H107" s="286"/>
      <c r="I107" s="122"/>
      <c r="J107" s="215"/>
      <c r="K107" s="215"/>
      <c r="L107" s="215"/>
      <c r="M107" s="215"/>
      <c r="N107" s="215"/>
      <c r="O107" s="215"/>
      <c r="P107" s="122"/>
      <c r="Q107" s="215"/>
      <c r="R107" s="215"/>
      <c r="S107" s="215"/>
      <c r="T107" s="215"/>
      <c r="U107" s="215"/>
      <c r="V107" s="215"/>
      <c r="W107" s="122"/>
      <c r="X107" s="215"/>
      <c r="Y107" s="215"/>
      <c r="Z107" s="215"/>
      <c r="AA107" s="215"/>
      <c r="AB107" s="215"/>
      <c r="AC107" s="215"/>
      <c r="AD107" s="122"/>
      <c r="AE107" s="215"/>
      <c r="AF107" s="215"/>
      <c r="AG107" s="215"/>
      <c r="AH107" s="215"/>
      <c r="AI107" s="215"/>
      <c r="AJ107" s="219"/>
      <c r="AK107" s="35"/>
    </row>
    <row r="108" spans="1:37" x14ac:dyDescent="0.25">
      <c r="B108" s="315"/>
      <c r="C108" s="286"/>
      <c r="D108" s="286"/>
      <c r="E108" s="286"/>
      <c r="F108" s="286"/>
      <c r="G108" s="286"/>
      <c r="H108" s="286"/>
      <c r="I108" s="122"/>
      <c r="J108" s="215"/>
      <c r="K108" s="215"/>
      <c r="L108" s="215"/>
      <c r="M108" s="215"/>
      <c r="N108" s="215"/>
      <c r="O108" s="215"/>
      <c r="P108" s="122"/>
      <c r="Q108" s="215"/>
      <c r="R108" s="215"/>
      <c r="S108" s="215"/>
      <c r="T108" s="215"/>
      <c r="U108" s="215"/>
      <c r="V108" s="215"/>
      <c r="W108" s="122"/>
      <c r="X108" s="215"/>
      <c r="Y108" s="215"/>
      <c r="Z108" s="215"/>
      <c r="AA108" s="215"/>
      <c r="AB108" s="215"/>
      <c r="AC108" s="215"/>
      <c r="AD108" s="122"/>
      <c r="AE108" s="215"/>
      <c r="AF108" s="215"/>
      <c r="AG108" s="215"/>
      <c r="AH108" s="215"/>
      <c r="AI108" s="215"/>
      <c r="AJ108" s="219"/>
      <c r="AK108" s="35"/>
    </row>
    <row r="109" spans="1:37" ht="15.75" thickBot="1" x14ac:dyDescent="0.3">
      <c r="B109" s="316"/>
      <c r="C109" s="266"/>
      <c r="D109" s="266"/>
      <c r="E109" s="266"/>
      <c r="F109" s="266"/>
      <c r="G109" s="266"/>
      <c r="H109" s="266"/>
      <c r="I109" s="133"/>
      <c r="J109" s="216"/>
      <c r="K109" s="216"/>
      <c r="L109" s="216"/>
      <c r="M109" s="216"/>
      <c r="N109" s="216"/>
      <c r="O109" s="216"/>
      <c r="P109" s="133"/>
      <c r="Q109" s="216"/>
      <c r="R109" s="216"/>
      <c r="S109" s="216"/>
      <c r="T109" s="216"/>
      <c r="U109" s="216"/>
      <c r="V109" s="216"/>
      <c r="W109" s="133"/>
      <c r="X109" s="216"/>
      <c r="Y109" s="216"/>
      <c r="Z109" s="216"/>
      <c r="AA109" s="216"/>
      <c r="AB109" s="216"/>
      <c r="AC109" s="216"/>
      <c r="AD109" s="133"/>
      <c r="AE109" s="216"/>
      <c r="AF109" s="216"/>
      <c r="AG109" s="216"/>
      <c r="AH109" s="216"/>
      <c r="AI109" s="216"/>
      <c r="AJ109" s="217"/>
      <c r="AK109" s="35"/>
    </row>
    <row r="110" spans="1:37" ht="15.75" thickBot="1" x14ac:dyDescent="0.3">
      <c r="C110" s="1"/>
      <c r="D110" s="1"/>
    </row>
    <row r="111" spans="1:37" x14ac:dyDescent="0.25">
      <c r="A111" s="225" t="s">
        <v>84</v>
      </c>
      <c r="B111" s="226"/>
      <c r="C111" s="110" t="s">
        <v>40</v>
      </c>
      <c r="D111" s="111" t="s">
        <v>1</v>
      </c>
      <c r="E111" s="112" t="s">
        <v>2</v>
      </c>
      <c r="F111" s="112" t="s">
        <v>41</v>
      </c>
      <c r="G111" s="113" t="s">
        <v>36</v>
      </c>
      <c r="H111" s="114" t="s">
        <v>42</v>
      </c>
      <c r="J111" s="234" t="s">
        <v>86</v>
      </c>
      <c r="K111" s="235"/>
      <c r="L111" s="235"/>
      <c r="M111" s="235"/>
      <c r="N111" s="235"/>
      <c r="O111" s="236"/>
    </row>
    <row r="112" spans="1:37" ht="15.75" thickBot="1" x14ac:dyDescent="0.3">
      <c r="A112" s="227"/>
      <c r="B112" s="228"/>
      <c r="C112" s="115">
        <f>SUM(C62,J62,Q62,X62,AE62)</f>
        <v>3515</v>
      </c>
      <c r="D112" s="116">
        <f t="shared" ref="D112:H112" si="48">SUM(D62,K62,R62,Y62,AF62)</f>
        <v>5112</v>
      </c>
      <c r="E112" s="116">
        <f t="shared" si="48"/>
        <v>3445</v>
      </c>
      <c r="F112" s="116">
        <f t="shared" si="48"/>
        <v>2466</v>
      </c>
      <c r="G112" s="116">
        <f t="shared" si="48"/>
        <v>723</v>
      </c>
      <c r="H112" s="117">
        <f t="shared" si="48"/>
        <v>1274</v>
      </c>
      <c r="J112" s="231">
        <f>SUM(C112:H112)</f>
        <v>16535</v>
      </c>
      <c r="K112" s="232"/>
      <c r="L112" s="232"/>
      <c r="M112" s="232"/>
      <c r="N112" s="232"/>
      <c r="O112" s="233"/>
    </row>
    <row r="113" spans="1:8" ht="15.75" thickBot="1" x14ac:dyDescent="0.3">
      <c r="A113" s="229" t="s">
        <v>85</v>
      </c>
      <c r="B113" s="230"/>
      <c r="C113" s="108">
        <f>C112/5</f>
        <v>703</v>
      </c>
      <c r="D113" s="108">
        <f t="shared" ref="D113:H113" si="49">D112/5</f>
        <v>1022.4</v>
      </c>
      <c r="E113" s="108">
        <f t="shared" si="49"/>
        <v>689</v>
      </c>
      <c r="F113" s="108">
        <f t="shared" si="49"/>
        <v>493.2</v>
      </c>
      <c r="G113" s="108">
        <f t="shared" si="49"/>
        <v>144.6</v>
      </c>
      <c r="H113" s="109">
        <f t="shared" si="49"/>
        <v>254.8</v>
      </c>
    </row>
    <row r="114" spans="1:8" x14ac:dyDescent="0.25">
      <c r="A114" s="35"/>
    </row>
    <row r="115" spans="1:8" x14ac:dyDescent="0.25">
      <c r="A115" s="35"/>
    </row>
    <row r="116" spans="1:8" x14ac:dyDescent="0.25">
      <c r="A116" s="35"/>
    </row>
    <row r="117" spans="1:8" x14ac:dyDescent="0.25">
      <c r="A117" s="35"/>
    </row>
  </sheetData>
  <mergeCells count="161">
    <mergeCell ref="AM4:AO4"/>
    <mergeCell ref="AP4:AR4"/>
    <mergeCell ref="AS4:AU4"/>
    <mergeCell ref="AV4:AX4"/>
    <mergeCell ref="AY4:BA4"/>
    <mergeCell ref="BB4:BD4"/>
    <mergeCell ref="C3:AJ3"/>
    <mergeCell ref="C4:H4"/>
    <mergeCell ref="J4:O4"/>
    <mergeCell ref="Q4:V4"/>
    <mergeCell ref="X4:AC4"/>
    <mergeCell ref="AE4:AJ4"/>
    <mergeCell ref="AZ5:AZ6"/>
    <mergeCell ref="BA5:BA6"/>
    <mergeCell ref="BB5:BB6"/>
    <mergeCell ref="BC5:BC6"/>
    <mergeCell ref="BD5:BD6"/>
    <mergeCell ref="A6:B6"/>
    <mergeCell ref="AT5:AT6"/>
    <mergeCell ref="AU5:AU6"/>
    <mergeCell ref="AV5:AV6"/>
    <mergeCell ref="AW5:AW6"/>
    <mergeCell ref="AX5:AX6"/>
    <mergeCell ref="AY5:AY6"/>
    <mergeCell ref="AN5:AN6"/>
    <mergeCell ref="AO5:AO6"/>
    <mergeCell ref="AP5:AP6"/>
    <mergeCell ref="AQ5:AQ6"/>
    <mergeCell ref="AR5:AR6"/>
    <mergeCell ref="AS5:AS6"/>
    <mergeCell ref="C5:H5"/>
    <mergeCell ref="J5:O5"/>
    <mergeCell ref="Q5:V5"/>
    <mergeCell ref="X5:AC5"/>
    <mergeCell ref="AE5:AJ5"/>
    <mergeCell ref="AM5:AM6"/>
    <mergeCell ref="A13:B13"/>
    <mergeCell ref="A14:B14"/>
    <mergeCell ref="A15:B15"/>
    <mergeCell ref="A17:B17"/>
    <mergeCell ref="A18:B18"/>
    <mergeCell ref="A19:B19"/>
    <mergeCell ref="A7:B7"/>
    <mergeCell ref="A8:B8"/>
    <mergeCell ref="A9:B9"/>
    <mergeCell ref="A10:B10"/>
    <mergeCell ref="A11:B11"/>
    <mergeCell ref="A12:B12"/>
    <mergeCell ref="A26:B26"/>
    <mergeCell ref="A27:B27"/>
    <mergeCell ref="A28:B28"/>
    <mergeCell ref="A29:B29"/>
    <mergeCell ref="A30:B30"/>
    <mergeCell ref="A31:B31"/>
    <mergeCell ref="A20:B20"/>
    <mergeCell ref="A21:B21"/>
    <mergeCell ref="A22:B22"/>
    <mergeCell ref="A23:B23"/>
    <mergeCell ref="A24:B24"/>
    <mergeCell ref="A25:B25"/>
    <mergeCell ref="A39:B39"/>
    <mergeCell ref="A40:B40"/>
    <mergeCell ref="A41:B41"/>
    <mergeCell ref="A43:B43"/>
    <mergeCell ref="A44:B44"/>
    <mergeCell ref="A45:B45"/>
    <mergeCell ref="A33:B33"/>
    <mergeCell ref="A34:B34"/>
    <mergeCell ref="A35:B35"/>
    <mergeCell ref="A36:B36"/>
    <mergeCell ref="A37:B37"/>
    <mergeCell ref="A38:B38"/>
    <mergeCell ref="A52:B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78:B78"/>
    <mergeCell ref="A79:B79"/>
    <mergeCell ref="A85:B85"/>
    <mergeCell ref="A86:B86"/>
    <mergeCell ref="A87:B87"/>
    <mergeCell ref="A88:B88"/>
    <mergeCell ref="A58:B58"/>
    <mergeCell ref="A62:B62"/>
    <mergeCell ref="A65:B65"/>
    <mergeCell ref="A66:B66"/>
    <mergeCell ref="A73:B73"/>
    <mergeCell ref="A74:B74"/>
    <mergeCell ref="A89:B89"/>
    <mergeCell ref="A90:B90"/>
    <mergeCell ref="A91:B91"/>
    <mergeCell ref="B94:B98"/>
    <mergeCell ref="C94:H94"/>
    <mergeCell ref="J94:O94"/>
    <mergeCell ref="C96:H96"/>
    <mergeCell ref="J96:O96"/>
    <mergeCell ref="C98:H98"/>
    <mergeCell ref="J98:O98"/>
    <mergeCell ref="Q96:V96"/>
    <mergeCell ref="X96:AC96"/>
    <mergeCell ref="AE96:AJ96"/>
    <mergeCell ref="C97:H97"/>
    <mergeCell ref="J97:O97"/>
    <mergeCell ref="Q97:V97"/>
    <mergeCell ref="X97:AC97"/>
    <mergeCell ref="AE97:AJ97"/>
    <mergeCell ref="Q94:V94"/>
    <mergeCell ref="X94:AC94"/>
    <mergeCell ref="AE94:AJ94"/>
    <mergeCell ref="C95:H95"/>
    <mergeCell ref="J95:O95"/>
    <mergeCell ref="Q95:V95"/>
    <mergeCell ref="X95:AC95"/>
    <mergeCell ref="AE95:AJ95"/>
    <mergeCell ref="Q102:V102"/>
    <mergeCell ref="X102:AC102"/>
    <mergeCell ref="AE102:AJ102"/>
    <mergeCell ref="Q98:V98"/>
    <mergeCell ref="X98:AC98"/>
    <mergeCell ref="AE98:AJ98"/>
    <mergeCell ref="C99:H99"/>
    <mergeCell ref="C100:H100"/>
    <mergeCell ref="Q100:V100"/>
    <mergeCell ref="X100:AC100"/>
    <mergeCell ref="AE100:AJ100"/>
    <mergeCell ref="C102:H102"/>
    <mergeCell ref="J100:O101"/>
    <mergeCell ref="Q105:V105"/>
    <mergeCell ref="X105:AC105"/>
    <mergeCell ref="AE105:AJ105"/>
    <mergeCell ref="C106:H106"/>
    <mergeCell ref="C103:H103"/>
    <mergeCell ref="J103:O103"/>
    <mergeCell ref="Q103:V103"/>
    <mergeCell ref="X103:AC103"/>
    <mergeCell ref="AE103:AJ103"/>
    <mergeCell ref="C104:H104"/>
    <mergeCell ref="J104:O104"/>
    <mergeCell ref="Q104:V104"/>
    <mergeCell ref="X104:AC104"/>
    <mergeCell ref="AE104:AJ104"/>
    <mergeCell ref="A113:B113"/>
    <mergeCell ref="C107:H107"/>
    <mergeCell ref="C108:H108"/>
    <mergeCell ref="C109:H109"/>
    <mergeCell ref="A111:B112"/>
    <mergeCell ref="J111:O111"/>
    <mergeCell ref="J112:O112"/>
    <mergeCell ref="C105:H105"/>
    <mergeCell ref="J105:O105"/>
    <mergeCell ref="B99:B109"/>
    <mergeCell ref="C101:H101"/>
    <mergeCell ref="J102:O102"/>
  </mergeCells>
  <conditionalFormatting sqref="AR7:AR15 AU7:AU15 AX7:AX15 BA7:BA15 BD7:BD15 AO7:AO15">
    <cfRule type="colorScale" priority="8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7:BD15">
    <cfRule type="colorScale" priority="8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2:BA43 AX34 BD34:BD35 AO34:AO35 AR39 AU39:AU40 AR42:AR43 AX40:AX43 AU42:AU43 BD41:BD43 BD38:BD39 AX37:AX38 AO37:AO43">
    <cfRule type="colorScale" priority="8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4:BD35 BD41:BD43 BD38:BD39">
    <cfRule type="colorScale" priority="8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9:AR61 AU59:AU61 AX59:AX61 BA53:BA61 BD53:BD54 AO53 AO55 AO59:AO61 BD56:BD57 BD59:BD61">
    <cfRule type="colorScale" priority="8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3:BD54 BD56:BD57 BD59:BD61">
    <cfRule type="colorScale" priority="8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7 AR28 AX28:AX31 BA27:BA31 BD29:BD31 BD26:BD27 AO28 AU30:AU31 AO30:AO31">
    <cfRule type="colorScale" priority="8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9:BD31 BD26:BD27">
    <cfRule type="colorScale" priority="7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19">
    <cfRule type="colorScale" priority="7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18">
    <cfRule type="colorScale" priority="7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19">
    <cfRule type="colorScale" priority="7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0">
    <cfRule type="colorScale" priority="7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0">
    <cfRule type="colorScale" priority="7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0 AU20">
    <cfRule type="colorScale" priority="7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22">
    <cfRule type="colorScale" priority="7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18:AU19 AR18 AX19:AX21 BA18:BA26 BD18 AO18:AO26 AU21:AU25 AX23:AX26 BD24:BD25 BD21:BD22 AR21:AR23">
    <cfRule type="colorScale" priority="8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4:BD25 BD18 BD21:BD22">
    <cfRule type="colorScale" priority="8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3">
    <cfRule type="colorScale" priority="7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3">
    <cfRule type="colorScale" priority="7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4">
    <cfRule type="colorScale" priority="6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5">
    <cfRule type="colorScale" priority="6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6 AR26">
    <cfRule type="colorScale" priority="6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8">
    <cfRule type="colorScale" priority="6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8">
    <cfRule type="colorScale" priority="6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27">
    <cfRule type="colorScale" priority="6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7">
    <cfRule type="colorScale" priority="6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27">
    <cfRule type="colorScale" priority="6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8">
    <cfRule type="colorScale" priority="6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29">
    <cfRule type="colorScale" priority="6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9">
    <cfRule type="colorScale" priority="5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9">
    <cfRule type="colorScale" priority="5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0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1">
    <cfRule type="colorScale" priority="5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4">
    <cfRule type="colorScale" priority="5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4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8">
    <cfRule type="colorScale" priority="5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8">
    <cfRule type="colorScale" priority="5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0">
    <cfRule type="colorScale" priority="5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9">
    <cfRule type="colorScale" priority="5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41">
    <cfRule type="colorScale" priority="4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0">
    <cfRule type="colorScale" priority="4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7">
    <cfRule type="colorScale" priority="4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4">
    <cfRule type="colorScale" priority="4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5:BA36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7">
    <cfRule type="colorScale" priority="4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8">
    <cfRule type="colorScale" priority="4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9">
    <cfRule type="colorScale" priority="4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0">
    <cfRule type="colorScale" priority="4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1">
    <cfRule type="colorScale" priority="4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5">
    <cfRule type="colorScale" priority="3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7">
    <cfRule type="colorScale" priority="3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1">
    <cfRule type="colorScale" priority="3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46">
    <cfRule type="colorScale" priority="3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44:AO45 BA44:BA52 BD44:BD45 AO47:AO51 BD47:BD48 BD50:BD52">
    <cfRule type="colorScale" priority="8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4:BD45 BD47:BD48 BD50:BD52">
    <cfRule type="colorScale" priority="9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6">
    <cfRule type="colorScale" priority="3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6">
    <cfRule type="colorScale" priority="3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8">
    <cfRule type="colorScale" priority="3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48">
    <cfRule type="colorScale" priority="3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0">
    <cfRule type="colorScale" priority="3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1">
    <cfRule type="colorScale" priority="3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2">
    <cfRule type="colorScale" priority="2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4">
    <cfRule type="colorScale" priority="2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6">
    <cfRule type="colorScale" priority="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7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4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5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6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8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9"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9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5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5">
    <cfRule type="colorScale" priority="1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8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8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7:AO35 AR7:AR35 AU7:AU34 AX7:AX34 BD7:BD35 AU38:AU58 AX37:AX58 BD37:BD58 AR37:AR51 AO37:AO58 BA7:BA58 AR53:AR58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5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5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5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5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6 BD36 AO36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6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36 AX36 BD36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6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6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6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6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2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7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7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rintOptions horizontalCentered="1"/>
  <pageMargins left="0.2" right="0.2" top="0.25" bottom="0.25" header="0" footer="0"/>
  <pageSetup scale="5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BV119"/>
  <sheetViews>
    <sheetView tabSelected="1" topLeftCell="A13" zoomScale="70" zoomScaleNormal="70" workbookViewId="0">
      <selection activeCell="AN53" sqref="AN53"/>
    </sheetView>
  </sheetViews>
  <sheetFormatPr defaultRowHeight="15" x14ac:dyDescent="0.25"/>
  <cols>
    <col min="1" max="1" width="9.140625" style="5"/>
    <col min="2" max="2" width="23.7109375" style="5" customWidth="1"/>
    <col min="3" max="8" width="7.28515625" style="5" customWidth="1"/>
    <col min="9" max="9" width="2" style="5" customWidth="1"/>
    <col min="10" max="15" width="7.28515625" style="5" customWidth="1"/>
    <col min="16" max="16" width="2" style="5" customWidth="1"/>
    <col min="17" max="22" width="7.28515625" style="5" customWidth="1"/>
    <col min="23" max="23" width="2" style="5" customWidth="1"/>
    <col min="24" max="29" width="7.28515625" style="5" customWidth="1"/>
    <col min="30" max="30" width="2" style="5" customWidth="1"/>
    <col min="31" max="36" width="7.28515625" style="5" customWidth="1"/>
    <col min="37" max="37" width="6.5703125" style="5" customWidth="1"/>
    <col min="38" max="38" width="31" style="5" customWidth="1"/>
    <col min="39" max="43" width="9.140625" style="5"/>
    <col min="44" max="44" width="10" style="5" bestFit="1" customWidth="1"/>
    <col min="45" max="47" width="9.140625" style="1"/>
    <col min="48" max="16384" width="9.140625" style="5"/>
  </cols>
  <sheetData>
    <row r="1" spans="1:56" x14ac:dyDescent="0.25">
      <c r="A1" s="1"/>
      <c r="B1" s="1"/>
      <c r="C1" s="1"/>
      <c r="D1" s="1"/>
      <c r="E1" s="1"/>
      <c r="F1" s="1"/>
      <c r="G1" s="1"/>
      <c r="H1" s="1"/>
      <c r="I1" s="1"/>
    </row>
    <row r="2" spans="1:56" ht="15.75" thickBot="1" x14ac:dyDescent="0.3">
      <c r="A2" s="2" t="s">
        <v>0</v>
      </c>
    </row>
    <row r="3" spans="1:56" ht="18.75" thickBot="1" x14ac:dyDescent="0.3">
      <c r="A3" s="3">
        <v>2020</v>
      </c>
      <c r="B3" s="6" t="s">
        <v>99</v>
      </c>
      <c r="C3" s="261" t="s">
        <v>38</v>
      </c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3"/>
      <c r="AK3" s="124"/>
      <c r="AM3" s="122"/>
      <c r="AN3" s="122"/>
      <c r="AO3" s="122"/>
      <c r="AP3" s="122"/>
      <c r="AQ3" s="122"/>
      <c r="AR3" s="122"/>
      <c r="AS3" s="194"/>
      <c r="AT3" s="194"/>
      <c r="AU3" s="194"/>
      <c r="AV3" s="122"/>
      <c r="AW3" s="122"/>
      <c r="AX3" s="122"/>
      <c r="AY3" s="122"/>
      <c r="AZ3" s="122"/>
      <c r="BA3" s="122"/>
      <c r="BB3" s="122"/>
      <c r="BC3" s="122"/>
      <c r="BD3" s="122"/>
    </row>
    <row r="4" spans="1:56" x14ac:dyDescent="0.25">
      <c r="B4" s="6" t="s">
        <v>39</v>
      </c>
      <c r="C4" s="240" t="s">
        <v>79</v>
      </c>
      <c r="D4" s="241"/>
      <c r="E4" s="241"/>
      <c r="F4" s="241"/>
      <c r="G4" s="241"/>
      <c r="H4" s="242"/>
      <c r="I4" s="29"/>
      <c r="J4" s="240" t="s">
        <v>78</v>
      </c>
      <c r="K4" s="241"/>
      <c r="L4" s="241"/>
      <c r="M4" s="241"/>
      <c r="N4" s="241"/>
      <c r="O4" s="242"/>
      <c r="P4" s="29"/>
      <c r="Q4" s="240" t="s">
        <v>77</v>
      </c>
      <c r="R4" s="241"/>
      <c r="S4" s="241"/>
      <c r="T4" s="241"/>
      <c r="U4" s="241"/>
      <c r="V4" s="242"/>
      <c r="W4" s="29"/>
      <c r="X4" s="240" t="s">
        <v>80</v>
      </c>
      <c r="Y4" s="241"/>
      <c r="Z4" s="241"/>
      <c r="AA4" s="241"/>
      <c r="AB4" s="241"/>
      <c r="AC4" s="242"/>
      <c r="AD4" s="29"/>
      <c r="AE4" s="243" t="s">
        <v>81</v>
      </c>
      <c r="AF4" s="244"/>
      <c r="AG4" s="244"/>
      <c r="AH4" s="244"/>
      <c r="AI4" s="244"/>
      <c r="AJ4" s="245"/>
      <c r="AK4" s="208"/>
      <c r="AL4" s="29"/>
      <c r="AM4" s="277" t="s">
        <v>40</v>
      </c>
      <c r="AN4" s="278"/>
      <c r="AO4" s="279"/>
      <c r="AP4" s="277" t="s">
        <v>1</v>
      </c>
      <c r="AQ4" s="278"/>
      <c r="AR4" s="279"/>
      <c r="AS4" s="292" t="s">
        <v>2</v>
      </c>
      <c r="AT4" s="293"/>
      <c r="AU4" s="294"/>
      <c r="AV4" s="292" t="s">
        <v>41</v>
      </c>
      <c r="AW4" s="293"/>
      <c r="AX4" s="294"/>
      <c r="AY4" s="295" t="s">
        <v>36</v>
      </c>
      <c r="AZ4" s="296"/>
      <c r="BA4" s="297"/>
      <c r="BB4" s="298" t="s">
        <v>42</v>
      </c>
      <c r="BC4" s="299"/>
      <c r="BD4" s="300"/>
    </row>
    <row r="5" spans="1:56" ht="15.75" customHeight="1" thickBot="1" x14ac:dyDescent="0.3">
      <c r="A5" s="28"/>
      <c r="B5" s="215"/>
      <c r="C5" s="237">
        <v>44487</v>
      </c>
      <c r="D5" s="238"/>
      <c r="E5" s="238"/>
      <c r="F5" s="238"/>
      <c r="G5" s="238"/>
      <c r="H5" s="239"/>
      <c r="I5" s="30"/>
      <c r="J5" s="237">
        <v>44488</v>
      </c>
      <c r="K5" s="238"/>
      <c r="L5" s="238"/>
      <c r="M5" s="238"/>
      <c r="N5" s="238"/>
      <c r="O5" s="239"/>
      <c r="P5" s="30"/>
      <c r="Q5" s="237">
        <v>44489</v>
      </c>
      <c r="R5" s="238"/>
      <c r="S5" s="238"/>
      <c r="T5" s="238"/>
      <c r="U5" s="238"/>
      <c r="V5" s="239"/>
      <c r="W5" s="30"/>
      <c r="X5" s="237">
        <v>44490</v>
      </c>
      <c r="Y5" s="238"/>
      <c r="Z5" s="238"/>
      <c r="AA5" s="238"/>
      <c r="AB5" s="238"/>
      <c r="AC5" s="239"/>
      <c r="AD5" s="30"/>
      <c r="AE5" s="237">
        <v>44491</v>
      </c>
      <c r="AF5" s="238"/>
      <c r="AG5" s="238"/>
      <c r="AH5" s="238"/>
      <c r="AI5" s="238"/>
      <c r="AJ5" s="239"/>
      <c r="AK5" s="125"/>
      <c r="AL5" s="30"/>
      <c r="AM5" s="280" t="s">
        <v>89</v>
      </c>
      <c r="AN5" s="282" t="s">
        <v>87</v>
      </c>
      <c r="AO5" s="284" t="s">
        <v>88</v>
      </c>
      <c r="AP5" s="280" t="s">
        <v>89</v>
      </c>
      <c r="AQ5" s="282" t="s">
        <v>87</v>
      </c>
      <c r="AR5" s="284" t="s">
        <v>88</v>
      </c>
      <c r="AS5" s="280" t="s">
        <v>89</v>
      </c>
      <c r="AT5" s="282" t="s">
        <v>87</v>
      </c>
      <c r="AU5" s="284" t="s">
        <v>88</v>
      </c>
      <c r="AV5" s="280" t="s">
        <v>89</v>
      </c>
      <c r="AW5" s="282" t="s">
        <v>87</v>
      </c>
      <c r="AX5" s="284" t="s">
        <v>88</v>
      </c>
      <c r="AY5" s="280" t="s">
        <v>89</v>
      </c>
      <c r="AZ5" s="282" t="s">
        <v>87</v>
      </c>
      <c r="BA5" s="284" t="s">
        <v>88</v>
      </c>
      <c r="BB5" s="280" t="s">
        <v>89</v>
      </c>
      <c r="BC5" s="282" t="s">
        <v>87</v>
      </c>
      <c r="BD5" s="284" t="s">
        <v>88</v>
      </c>
    </row>
    <row r="6" spans="1:56" ht="15.75" thickBot="1" x14ac:dyDescent="0.3">
      <c r="A6" s="286" t="s">
        <v>75</v>
      </c>
      <c r="B6" s="286"/>
      <c r="C6" s="9" t="s">
        <v>40</v>
      </c>
      <c r="D6" s="40" t="s">
        <v>1</v>
      </c>
      <c r="E6" s="10" t="s">
        <v>2</v>
      </c>
      <c r="F6" s="10" t="s">
        <v>41</v>
      </c>
      <c r="G6" s="38" t="s">
        <v>36</v>
      </c>
      <c r="H6" s="11" t="s">
        <v>42</v>
      </c>
      <c r="I6" s="31"/>
      <c r="J6" s="9" t="s">
        <v>40</v>
      </c>
      <c r="K6" s="40" t="s">
        <v>1</v>
      </c>
      <c r="L6" s="10" t="s">
        <v>2</v>
      </c>
      <c r="M6" s="10" t="s">
        <v>41</v>
      </c>
      <c r="N6" s="38" t="s">
        <v>36</v>
      </c>
      <c r="O6" s="11" t="s">
        <v>42</v>
      </c>
      <c r="P6" s="31"/>
      <c r="Q6" s="9" t="s">
        <v>40</v>
      </c>
      <c r="R6" s="40" t="s">
        <v>1</v>
      </c>
      <c r="S6" s="10" t="s">
        <v>2</v>
      </c>
      <c r="T6" s="10" t="s">
        <v>41</v>
      </c>
      <c r="U6" s="38" t="s">
        <v>36</v>
      </c>
      <c r="V6" s="11" t="s">
        <v>42</v>
      </c>
      <c r="W6" s="31"/>
      <c r="X6" s="9" t="s">
        <v>40</v>
      </c>
      <c r="Y6" s="40" t="s">
        <v>1</v>
      </c>
      <c r="Z6" s="10" t="s">
        <v>2</v>
      </c>
      <c r="AA6" s="10" t="s">
        <v>41</v>
      </c>
      <c r="AB6" s="38" t="s">
        <v>36</v>
      </c>
      <c r="AC6" s="11" t="s">
        <v>42</v>
      </c>
      <c r="AD6" s="31"/>
      <c r="AE6" s="9" t="s">
        <v>40</v>
      </c>
      <c r="AF6" s="40" t="s">
        <v>1</v>
      </c>
      <c r="AG6" s="10" t="s">
        <v>2</v>
      </c>
      <c r="AH6" s="10" t="s">
        <v>41</v>
      </c>
      <c r="AI6" s="38" t="s">
        <v>36</v>
      </c>
      <c r="AJ6" s="11" t="s">
        <v>42</v>
      </c>
      <c r="AK6" s="123"/>
      <c r="AL6" s="31"/>
      <c r="AM6" s="281"/>
      <c r="AN6" s="283"/>
      <c r="AO6" s="285"/>
      <c r="AP6" s="281"/>
      <c r="AQ6" s="283"/>
      <c r="AR6" s="285"/>
      <c r="AS6" s="281"/>
      <c r="AT6" s="283"/>
      <c r="AU6" s="285"/>
      <c r="AV6" s="281"/>
      <c r="AW6" s="283"/>
      <c r="AX6" s="285"/>
      <c r="AY6" s="281"/>
      <c r="AZ6" s="283"/>
      <c r="BA6" s="285"/>
      <c r="BB6" s="281"/>
      <c r="BC6" s="283"/>
      <c r="BD6" s="285"/>
    </row>
    <row r="7" spans="1:56" x14ac:dyDescent="0.25">
      <c r="A7" s="287" t="s">
        <v>3</v>
      </c>
      <c r="B7" s="288"/>
      <c r="C7" s="82"/>
      <c r="D7" s="68"/>
      <c r="E7" s="17">
        <v>52</v>
      </c>
      <c r="F7" s="68"/>
      <c r="G7" s="84"/>
      <c r="H7" s="85"/>
      <c r="I7" s="15"/>
      <c r="J7" s="82"/>
      <c r="K7" s="68"/>
      <c r="L7" s="17">
        <v>82</v>
      </c>
      <c r="M7" s="68"/>
      <c r="N7" s="84"/>
      <c r="O7" s="85"/>
      <c r="P7" s="15"/>
      <c r="Q7" s="82"/>
      <c r="R7" s="68"/>
      <c r="S7" s="17">
        <v>87</v>
      </c>
      <c r="T7" s="68"/>
      <c r="U7" s="84"/>
      <c r="V7" s="85"/>
      <c r="W7" s="15"/>
      <c r="X7" s="82"/>
      <c r="Y7" s="68"/>
      <c r="Z7" s="17">
        <v>68</v>
      </c>
      <c r="AA7" s="68"/>
      <c r="AB7" s="84"/>
      <c r="AC7" s="85"/>
      <c r="AD7" s="15"/>
      <c r="AE7" s="82"/>
      <c r="AF7" s="68"/>
      <c r="AG7" s="17">
        <v>245</v>
      </c>
      <c r="AH7" s="68"/>
      <c r="AI7" s="84"/>
      <c r="AJ7" s="85"/>
      <c r="AK7" s="15"/>
      <c r="AL7" s="163" t="s">
        <v>3</v>
      </c>
      <c r="AM7" s="184"/>
      <c r="AN7" s="134"/>
      <c r="AO7" s="135"/>
      <c r="AP7" s="171"/>
      <c r="AQ7" s="134"/>
      <c r="AR7" s="141"/>
      <c r="AS7" s="195">
        <f>AVERAGE(E7,L7,S7,Z7,AG7)</f>
        <v>106.8</v>
      </c>
      <c r="AT7" s="194">
        <v>892</v>
      </c>
      <c r="AU7" s="130">
        <f t="shared" ref="AU7" si="0">(AS7/AT7)</f>
        <v>0.11973094170403586</v>
      </c>
      <c r="AV7" s="171"/>
      <c r="AW7" s="134"/>
      <c r="AX7" s="135"/>
      <c r="AY7" s="171"/>
      <c r="AZ7" s="134"/>
      <c r="BA7" s="135"/>
      <c r="BB7" s="171"/>
      <c r="BC7" s="134"/>
      <c r="BD7" s="135"/>
    </row>
    <row r="8" spans="1:56" x14ac:dyDescent="0.25">
      <c r="A8" s="251" t="s">
        <v>11</v>
      </c>
      <c r="B8" s="252"/>
      <c r="C8" s="58"/>
      <c r="D8" s="81">
        <v>61</v>
      </c>
      <c r="E8" s="53"/>
      <c r="F8" s="53"/>
      <c r="G8" s="53"/>
      <c r="H8" s="86"/>
      <c r="I8" s="15"/>
      <c r="J8" s="58"/>
      <c r="K8" s="81">
        <v>59</v>
      </c>
      <c r="L8" s="53"/>
      <c r="M8" s="53"/>
      <c r="N8" s="53"/>
      <c r="O8" s="86"/>
      <c r="P8" s="15"/>
      <c r="Q8" s="58"/>
      <c r="R8" s="81">
        <v>36</v>
      </c>
      <c r="S8" s="53"/>
      <c r="T8" s="53"/>
      <c r="U8" s="53"/>
      <c r="V8" s="86"/>
      <c r="W8" s="15"/>
      <c r="X8" s="58"/>
      <c r="Y8" s="81">
        <v>74</v>
      </c>
      <c r="Z8" s="53"/>
      <c r="AA8" s="53"/>
      <c r="AB8" s="53"/>
      <c r="AC8" s="86"/>
      <c r="AD8" s="15"/>
      <c r="AE8" s="58"/>
      <c r="AF8" s="81">
        <v>96</v>
      </c>
      <c r="AG8" s="53"/>
      <c r="AH8" s="53"/>
      <c r="AI8" s="53"/>
      <c r="AJ8" s="86"/>
      <c r="AK8" s="15"/>
      <c r="AL8" s="165" t="s">
        <v>11</v>
      </c>
      <c r="AM8" s="184"/>
      <c r="AN8" s="134"/>
      <c r="AO8" s="135"/>
      <c r="AP8" s="170">
        <f>AVERAGE(D8,K8,R8,Y8,AF8)</f>
        <v>65.2</v>
      </c>
      <c r="AQ8" s="129">
        <v>233</v>
      </c>
      <c r="AR8" s="140">
        <f t="shared" ref="AR8:AR15" si="1">(AP8/AQ8)</f>
        <v>0.27982832618025755</v>
      </c>
      <c r="AS8" s="196"/>
      <c r="AT8" s="134"/>
      <c r="AU8" s="197"/>
      <c r="AV8" s="171"/>
      <c r="AW8" s="134"/>
      <c r="AX8" s="135"/>
      <c r="AY8" s="171"/>
      <c r="AZ8" s="134"/>
      <c r="BA8" s="135"/>
      <c r="BB8" s="171"/>
      <c r="BC8" s="134"/>
      <c r="BD8" s="135"/>
    </row>
    <row r="9" spans="1:56" x14ac:dyDescent="0.25">
      <c r="A9" s="251" t="s">
        <v>43</v>
      </c>
      <c r="B9" s="252"/>
      <c r="C9" s="58"/>
      <c r="D9" s="53"/>
      <c r="E9" s="53"/>
      <c r="F9" s="53"/>
      <c r="G9" s="53"/>
      <c r="H9" s="18">
        <v>120</v>
      </c>
      <c r="I9" s="15"/>
      <c r="J9" s="58"/>
      <c r="K9" s="53"/>
      <c r="L9" s="53"/>
      <c r="M9" s="53"/>
      <c r="N9" s="53"/>
      <c r="O9" s="18">
        <v>153</v>
      </c>
      <c r="P9" s="15"/>
      <c r="Q9" s="58"/>
      <c r="R9" s="53"/>
      <c r="S9" s="53"/>
      <c r="T9" s="53"/>
      <c r="U9" s="53"/>
      <c r="V9" s="18">
        <v>135</v>
      </c>
      <c r="W9" s="15"/>
      <c r="X9" s="58"/>
      <c r="Y9" s="53"/>
      <c r="Z9" s="53"/>
      <c r="AA9" s="53"/>
      <c r="AB9" s="53"/>
      <c r="AC9" s="18">
        <v>134</v>
      </c>
      <c r="AD9" s="15"/>
      <c r="AE9" s="58"/>
      <c r="AF9" s="53"/>
      <c r="AG9" s="53"/>
      <c r="AH9" s="53"/>
      <c r="AI9" s="53"/>
      <c r="AJ9" s="18">
        <v>91</v>
      </c>
      <c r="AK9" s="15"/>
      <c r="AL9" s="165" t="s">
        <v>43</v>
      </c>
      <c r="AM9" s="184"/>
      <c r="AN9" s="134"/>
      <c r="AO9" s="135"/>
      <c r="AP9" s="171"/>
      <c r="AQ9" s="134"/>
      <c r="AR9" s="141"/>
      <c r="AS9" s="196"/>
      <c r="AT9" s="134"/>
      <c r="AU9" s="197"/>
      <c r="AV9" s="171"/>
      <c r="AW9" s="134"/>
      <c r="AX9" s="135"/>
      <c r="AY9" s="171"/>
      <c r="AZ9" s="134"/>
      <c r="BA9" s="135"/>
      <c r="BB9" s="177">
        <f>AVERAGE(H9,O9,V9,AC9,AJ9)</f>
        <v>126.6</v>
      </c>
      <c r="BC9" s="122">
        <v>273</v>
      </c>
      <c r="BD9" s="130">
        <f t="shared" ref="BD9" si="2">(BB9/BC9)</f>
        <v>0.4637362637362637</v>
      </c>
    </row>
    <row r="10" spans="1:56" x14ac:dyDescent="0.25">
      <c r="A10" s="251" t="s">
        <v>4</v>
      </c>
      <c r="B10" s="252"/>
      <c r="C10" s="60"/>
      <c r="D10" s="80">
        <v>28</v>
      </c>
      <c r="E10" s="12">
        <v>4</v>
      </c>
      <c r="F10" s="54"/>
      <c r="G10" s="78"/>
      <c r="H10" s="86"/>
      <c r="I10" s="15"/>
      <c r="J10" s="60"/>
      <c r="K10" s="80">
        <v>38</v>
      </c>
      <c r="L10" s="12">
        <v>11</v>
      </c>
      <c r="M10" s="54"/>
      <c r="N10" s="78"/>
      <c r="O10" s="86"/>
      <c r="P10" s="15"/>
      <c r="Q10" s="60"/>
      <c r="R10" s="43">
        <v>47</v>
      </c>
      <c r="S10" s="12">
        <v>3</v>
      </c>
      <c r="T10" s="54"/>
      <c r="U10" s="78"/>
      <c r="V10" s="86"/>
      <c r="W10" s="15"/>
      <c r="X10" s="60"/>
      <c r="Y10" s="80">
        <v>31</v>
      </c>
      <c r="Z10" s="12">
        <v>12</v>
      </c>
      <c r="AA10" s="54"/>
      <c r="AB10" s="78"/>
      <c r="AC10" s="86"/>
      <c r="AD10" s="15"/>
      <c r="AE10" s="60"/>
      <c r="AF10" s="80">
        <v>41</v>
      </c>
      <c r="AG10" s="12">
        <v>37</v>
      </c>
      <c r="AH10" s="54"/>
      <c r="AI10" s="78"/>
      <c r="AJ10" s="86"/>
      <c r="AK10" s="15"/>
      <c r="AL10" s="165" t="s">
        <v>4</v>
      </c>
      <c r="AM10" s="184"/>
      <c r="AN10" s="134"/>
      <c r="AO10" s="135"/>
      <c r="AP10" s="170">
        <f t="shared" ref="AP10:AP15" si="3">AVERAGE(D10,K10,R10,Y10,AF10)</f>
        <v>37</v>
      </c>
      <c r="AQ10" s="129">
        <v>48</v>
      </c>
      <c r="AR10" s="140">
        <f t="shared" si="1"/>
        <v>0.77083333333333337</v>
      </c>
      <c r="AS10" s="195">
        <f t="shared" ref="AS10:AS15" si="4">AVERAGE(E10,L10,S10,Z10,AG10)</f>
        <v>13.4</v>
      </c>
      <c r="AT10" s="194">
        <v>224</v>
      </c>
      <c r="AU10" s="130">
        <f t="shared" ref="AU10" si="5">(AS10/AT10)</f>
        <v>5.9821428571428574E-2</v>
      </c>
      <c r="AV10" s="171"/>
      <c r="AW10" s="134"/>
      <c r="AX10" s="135"/>
      <c r="AY10" s="171"/>
      <c r="AZ10" s="134"/>
      <c r="BA10" s="135"/>
      <c r="BB10" s="171"/>
      <c r="BC10" s="134"/>
      <c r="BD10" s="135"/>
    </row>
    <row r="11" spans="1:56" x14ac:dyDescent="0.25">
      <c r="A11" s="251" t="s">
        <v>22</v>
      </c>
      <c r="B11" s="252"/>
      <c r="C11" s="60"/>
      <c r="D11" s="54"/>
      <c r="E11" s="54"/>
      <c r="F11" s="49">
        <v>503</v>
      </c>
      <c r="G11" s="55"/>
      <c r="H11" s="86"/>
      <c r="I11" s="15"/>
      <c r="J11" s="60"/>
      <c r="K11" s="54"/>
      <c r="L11" s="54"/>
      <c r="M11" s="49">
        <v>359</v>
      </c>
      <c r="N11" s="55"/>
      <c r="O11" s="86"/>
      <c r="P11" s="15"/>
      <c r="Q11" s="60"/>
      <c r="R11" s="54"/>
      <c r="S11" s="54"/>
      <c r="T11" s="49">
        <v>392</v>
      </c>
      <c r="U11" s="55"/>
      <c r="V11" s="86"/>
      <c r="W11" s="15"/>
      <c r="X11" s="60"/>
      <c r="Y11" s="54"/>
      <c r="Z11" s="54"/>
      <c r="AA11" s="49">
        <v>515</v>
      </c>
      <c r="AB11" s="55"/>
      <c r="AC11" s="86"/>
      <c r="AD11" s="15"/>
      <c r="AE11" s="60"/>
      <c r="AF11" s="54"/>
      <c r="AG11" s="54"/>
      <c r="AH11" s="49">
        <v>448</v>
      </c>
      <c r="AI11" s="55"/>
      <c r="AJ11" s="86"/>
      <c r="AK11" s="15"/>
      <c r="AL11" s="211" t="s">
        <v>22</v>
      </c>
      <c r="AM11" s="184"/>
      <c r="AN11" s="134"/>
      <c r="AO11" s="135"/>
      <c r="AP11" s="171"/>
      <c r="AQ11" s="134"/>
      <c r="AR11" s="141"/>
      <c r="AS11" s="196"/>
      <c r="AT11" s="134"/>
      <c r="AU11" s="197"/>
      <c r="AV11" s="177">
        <f>AVERAGE(F11,M11,T11,AA11,AH11)</f>
        <v>443.4</v>
      </c>
      <c r="AW11" s="122">
        <v>745</v>
      </c>
      <c r="AX11" s="130">
        <f t="shared" ref="AX11" si="6">(AV11/AW11)</f>
        <v>0.59516778523489933</v>
      </c>
      <c r="AY11" s="171"/>
      <c r="AZ11" s="134"/>
      <c r="BA11" s="135"/>
      <c r="BB11" s="171"/>
      <c r="BC11" s="134"/>
      <c r="BD11" s="135"/>
    </row>
    <row r="12" spans="1:56" x14ac:dyDescent="0.25">
      <c r="A12" s="251" t="s">
        <v>32</v>
      </c>
      <c r="B12" s="252"/>
      <c r="C12" s="58"/>
      <c r="D12" s="43">
        <v>12</v>
      </c>
      <c r="E12" s="53"/>
      <c r="F12" s="53"/>
      <c r="G12" s="53"/>
      <c r="H12" s="18">
        <v>15</v>
      </c>
      <c r="I12" s="15"/>
      <c r="J12" s="58"/>
      <c r="K12" s="43">
        <v>12</v>
      </c>
      <c r="L12" s="53"/>
      <c r="M12" s="53"/>
      <c r="N12" s="53"/>
      <c r="O12" s="18">
        <v>1</v>
      </c>
      <c r="P12" s="15"/>
      <c r="Q12" s="58"/>
      <c r="R12" s="43">
        <v>21</v>
      </c>
      <c r="S12" s="53"/>
      <c r="T12" s="53"/>
      <c r="U12" s="53"/>
      <c r="V12" s="18">
        <v>0</v>
      </c>
      <c r="W12" s="15"/>
      <c r="X12" s="58"/>
      <c r="Y12" s="43">
        <v>22</v>
      </c>
      <c r="Z12" s="53"/>
      <c r="AA12" s="53"/>
      <c r="AB12" s="53"/>
      <c r="AC12" s="18">
        <v>5</v>
      </c>
      <c r="AD12" s="15"/>
      <c r="AE12" s="58"/>
      <c r="AF12" s="43">
        <v>43</v>
      </c>
      <c r="AG12" s="53"/>
      <c r="AH12" s="53"/>
      <c r="AI12" s="53"/>
      <c r="AJ12" s="18">
        <v>27</v>
      </c>
      <c r="AK12" s="15"/>
      <c r="AL12" s="211" t="s">
        <v>32</v>
      </c>
      <c r="AM12" s="184"/>
      <c r="AN12" s="134"/>
      <c r="AO12" s="135"/>
      <c r="AP12" s="170">
        <f t="shared" si="3"/>
        <v>22</v>
      </c>
      <c r="AQ12" s="129">
        <v>101</v>
      </c>
      <c r="AR12" s="140">
        <f t="shared" si="1"/>
        <v>0.21782178217821782</v>
      </c>
      <c r="AS12" s="196"/>
      <c r="AT12" s="134"/>
      <c r="AU12" s="197"/>
      <c r="AV12" s="171"/>
      <c r="AW12" s="134"/>
      <c r="AX12" s="135"/>
      <c r="AY12" s="171"/>
      <c r="AZ12" s="134"/>
      <c r="BA12" s="135"/>
      <c r="BB12" s="177">
        <f>AVERAGE(H12,O12,V12,AC12,AJ12)</f>
        <v>9.6</v>
      </c>
      <c r="BC12" s="122">
        <v>150</v>
      </c>
      <c r="BD12" s="130">
        <f t="shared" ref="BD12" si="7">(BB12/BC12)</f>
        <v>6.4000000000000001E-2</v>
      </c>
    </row>
    <row r="13" spans="1:56" x14ac:dyDescent="0.25">
      <c r="A13" s="251" t="s">
        <v>37</v>
      </c>
      <c r="B13" s="252"/>
      <c r="C13" s="87"/>
      <c r="D13" s="79"/>
      <c r="E13" s="8">
        <v>0</v>
      </c>
      <c r="F13" s="53"/>
      <c r="G13" s="53"/>
      <c r="H13" s="86"/>
      <c r="I13" s="15"/>
      <c r="J13" s="87"/>
      <c r="K13" s="79"/>
      <c r="L13" s="8">
        <v>0</v>
      </c>
      <c r="M13" s="53"/>
      <c r="N13" s="53"/>
      <c r="O13" s="86"/>
      <c r="P13" s="15"/>
      <c r="Q13" s="87"/>
      <c r="R13" s="79"/>
      <c r="S13" s="8">
        <v>0</v>
      </c>
      <c r="T13" s="53"/>
      <c r="U13" s="53"/>
      <c r="V13" s="86"/>
      <c r="W13" s="15"/>
      <c r="X13" s="87"/>
      <c r="Y13" s="79"/>
      <c r="Z13" s="8">
        <v>0</v>
      </c>
      <c r="AA13" s="53"/>
      <c r="AB13" s="53"/>
      <c r="AC13" s="86"/>
      <c r="AD13" s="15"/>
      <c r="AE13" s="87"/>
      <c r="AF13" s="79"/>
      <c r="AG13" s="8">
        <v>2</v>
      </c>
      <c r="AH13" s="53"/>
      <c r="AI13" s="53"/>
      <c r="AJ13" s="86"/>
      <c r="AK13" s="15"/>
      <c r="AL13" s="211" t="s">
        <v>37</v>
      </c>
      <c r="AM13" s="184"/>
      <c r="AN13" s="134"/>
      <c r="AO13" s="135"/>
      <c r="AP13" s="171"/>
      <c r="AQ13" s="134"/>
      <c r="AR13" s="141"/>
      <c r="AS13" s="195">
        <f t="shared" si="4"/>
        <v>0.4</v>
      </c>
      <c r="AT13" s="194">
        <v>397</v>
      </c>
      <c r="AU13" s="130">
        <f t="shared" ref="AU13:AU15" si="8">(AS13/AT13)</f>
        <v>1.0075566750629723E-3</v>
      </c>
      <c r="AV13" s="171"/>
      <c r="AW13" s="134"/>
      <c r="AX13" s="135"/>
      <c r="AY13" s="171"/>
      <c r="AZ13" s="134"/>
      <c r="BA13" s="135"/>
      <c r="BB13" s="171"/>
      <c r="BC13" s="134"/>
      <c r="BD13" s="135"/>
    </row>
    <row r="14" spans="1:56" x14ac:dyDescent="0.25">
      <c r="A14" s="251" t="s">
        <v>12</v>
      </c>
      <c r="B14" s="252"/>
      <c r="C14" s="87"/>
      <c r="D14" s="79"/>
      <c r="E14" s="12">
        <v>531</v>
      </c>
      <c r="F14" s="53"/>
      <c r="G14" s="53"/>
      <c r="H14" s="59"/>
      <c r="I14" s="15"/>
      <c r="J14" s="87"/>
      <c r="K14" s="79"/>
      <c r="L14" s="12">
        <v>478</v>
      </c>
      <c r="M14" s="53"/>
      <c r="N14" s="53"/>
      <c r="O14" s="59"/>
      <c r="P14" s="15"/>
      <c r="Q14" s="87"/>
      <c r="R14" s="79"/>
      <c r="S14" s="8">
        <v>518</v>
      </c>
      <c r="T14" s="53"/>
      <c r="U14" s="53"/>
      <c r="V14" s="59"/>
      <c r="W14" s="15"/>
      <c r="X14" s="87"/>
      <c r="Y14" s="79"/>
      <c r="Z14" s="12">
        <v>612</v>
      </c>
      <c r="AA14" s="53"/>
      <c r="AB14" s="53"/>
      <c r="AC14" s="59"/>
      <c r="AD14" s="15"/>
      <c r="AE14" s="87"/>
      <c r="AF14" s="79"/>
      <c r="AG14" s="8">
        <v>614</v>
      </c>
      <c r="AH14" s="53"/>
      <c r="AI14" s="53"/>
      <c r="AJ14" s="59"/>
      <c r="AK14" s="15"/>
      <c r="AL14" s="211" t="s">
        <v>12</v>
      </c>
      <c r="AM14" s="184"/>
      <c r="AN14" s="134"/>
      <c r="AO14" s="135"/>
      <c r="AP14" s="171"/>
      <c r="AQ14" s="134"/>
      <c r="AR14" s="141"/>
      <c r="AS14" s="195">
        <f t="shared" si="4"/>
        <v>550.6</v>
      </c>
      <c r="AT14" s="194">
        <v>696</v>
      </c>
      <c r="AU14" s="130">
        <f t="shared" si="8"/>
        <v>0.79109195402298849</v>
      </c>
      <c r="AV14" s="171"/>
      <c r="AW14" s="134"/>
      <c r="AX14" s="135"/>
      <c r="AY14" s="171"/>
      <c r="AZ14" s="134"/>
      <c r="BA14" s="135"/>
      <c r="BB14" s="171"/>
      <c r="BC14" s="134"/>
      <c r="BD14" s="135"/>
    </row>
    <row r="15" spans="1:56" ht="15.75" thickBot="1" x14ac:dyDescent="0.3">
      <c r="A15" s="264" t="s">
        <v>23</v>
      </c>
      <c r="B15" s="265"/>
      <c r="C15" s="62"/>
      <c r="D15" s="88">
        <v>16</v>
      </c>
      <c r="E15" s="19">
        <v>19</v>
      </c>
      <c r="F15" s="66"/>
      <c r="G15" s="66"/>
      <c r="H15" s="89"/>
      <c r="I15" s="15"/>
      <c r="J15" s="62"/>
      <c r="K15" s="88">
        <v>2</v>
      </c>
      <c r="L15" s="19">
        <v>12</v>
      </c>
      <c r="M15" s="66"/>
      <c r="N15" s="66"/>
      <c r="O15" s="89"/>
      <c r="P15" s="15"/>
      <c r="Q15" s="62"/>
      <c r="R15" s="88">
        <v>5</v>
      </c>
      <c r="S15" s="19">
        <v>21</v>
      </c>
      <c r="T15" s="66"/>
      <c r="U15" s="66"/>
      <c r="V15" s="89"/>
      <c r="W15" s="15"/>
      <c r="X15" s="62"/>
      <c r="Y15" s="88">
        <v>5</v>
      </c>
      <c r="Z15" s="19">
        <v>18</v>
      </c>
      <c r="AA15" s="66"/>
      <c r="AB15" s="66"/>
      <c r="AC15" s="89"/>
      <c r="AD15" s="15"/>
      <c r="AE15" s="62"/>
      <c r="AF15" s="88">
        <v>4</v>
      </c>
      <c r="AG15" s="19">
        <v>30</v>
      </c>
      <c r="AH15" s="66"/>
      <c r="AI15" s="66"/>
      <c r="AJ15" s="89"/>
      <c r="AK15" s="15"/>
      <c r="AL15" s="212" t="s">
        <v>23</v>
      </c>
      <c r="AM15" s="185"/>
      <c r="AN15" s="136"/>
      <c r="AO15" s="137"/>
      <c r="AP15" s="172">
        <f t="shared" si="3"/>
        <v>6.4</v>
      </c>
      <c r="AQ15" s="131">
        <v>44</v>
      </c>
      <c r="AR15" s="142">
        <f t="shared" si="1"/>
        <v>0.14545454545454548</v>
      </c>
      <c r="AS15" s="198">
        <f t="shared" si="4"/>
        <v>20</v>
      </c>
      <c r="AT15" s="199">
        <v>35</v>
      </c>
      <c r="AU15" s="132">
        <f t="shared" si="8"/>
        <v>0.5714285714285714</v>
      </c>
      <c r="AV15" s="178"/>
      <c r="AW15" s="136"/>
      <c r="AX15" s="137"/>
      <c r="AY15" s="178"/>
      <c r="AZ15" s="136"/>
      <c r="BA15" s="137"/>
      <c r="BB15" s="178"/>
      <c r="BC15" s="136"/>
      <c r="BD15" s="137"/>
    </row>
    <row r="16" spans="1:56" ht="19.5" customHeight="1" x14ac:dyDescent="0.25">
      <c r="A16" s="13"/>
      <c r="B16" s="13"/>
      <c r="C16" s="35"/>
      <c r="D16" s="35">
        <f>SUM(D7:D15)</f>
        <v>117</v>
      </c>
      <c r="E16" s="35">
        <f>SUM(E7:E15)</f>
        <v>606</v>
      </c>
      <c r="F16" s="35">
        <f>SUM(F7:F15)</f>
        <v>503</v>
      </c>
      <c r="G16" s="35"/>
      <c r="H16" s="35">
        <f>SUM(H7:H15)</f>
        <v>135</v>
      </c>
      <c r="I16" s="15"/>
      <c r="J16" s="35"/>
      <c r="K16" s="35">
        <f>SUM(K7:K15)</f>
        <v>111</v>
      </c>
      <c r="L16" s="35">
        <f>SUM(L7:L15)</f>
        <v>583</v>
      </c>
      <c r="M16" s="35">
        <f>SUM(M7:M15)</f>
        <v>359</v>
      </c>
      <c r="N16" s="35"/>
      <c r="O16" s="35">
        <f>SUM(O7:O15)</f>
        <v>154</v>
      </c>
      <c r="P16" s="15"/>
      <c r="Q16" s="35"/>
      <c r="R16" s="35">
        <f>SUM(R7:R15)</f>
        <v>109</v>
      </c>
      <c r="S16" s="35">
        <f>SUM(S7:S15)</f>
        <v>629</v>
      </c>
      <c r="T16" s="35">
        <f>SUM(T7:T15)</f>
        <v>392</v>
      </c>
      <c r="U16" s="35"/>
      <c r="V16" s="35">
        <f>SUM(V7:V15)</f>
        <v>135</v>
      </c>
      <c r="W16" s="15"/>
      <c r="X16" s="35"/>
      <c r="Y16" s="35">
        <f>SUM(Y7:Y15)</f>
        <v>132</v>
      </c>
      <c r="Z16" s="35">
        <f>SUM(Z7:Z15)</f>
        <v>710</v>
      </c>
      <c r="AA16" s="35">
        <f>SUM(AA7:AA15)</f>
        <v>515</v>
      </c>
      <c r="AB16" s="35"/>
      <c r="AC16" s="35">
        <f>SUM(AC7:AC15)</f>
        <v>139</v>
      </c>
      <c r="AD16" s="15"/>
      <c r="AE16" s="35"/>
      <c r="AF16" s="35">
        <f>SUM(AF7:AF15)</f>
        <v>184</v>
      </c>
      <c r="AG16" s="35">
        <f>SUM(AG7:AG15)</f>
        <v>928</v>
      </c>
      <c r="AH16" s="35">
        <f>SUM(AH7:AH15)</f>
        <v>448</v>
      </c>
      <c r="AI16" s="35"/>
      <c r="AJ16" s="35">
        <f>SUM(AJ7:AJ15)</f>
        <v>118</v>
      </c>
      <c r="AK16" s="128"/>
      <c r="AL16" s="15"/>
      <c r="AM16" s="173"/>
      <c r="AP16" s="173"/>
      <c r="AS16" s="200"/>
      <c r="AV16" s="173"/>
      <c r="AY16" s="173"/>
      <c r="BB16" s="173"/>
    </row>
    <row r="17" spans="1:56" ht="15.75" thickBot="1" x14ac:dyDescent="0.3">
      <c r="A17" s="266" t="s">
        <v>74</v>
      </c>
      <c r="B17" s="266"/>
      <c r="C17" s="14"/>
      <c r="D17" s="14"/>
      <c r="E17" s="15"/>
      <c r="F17" s="15"/>
      <c r="G17" s="15"/>
      <c r="H17" s="15"/>
      <c r="I17" s="15"/>
      <c r="J17" s="14"/>
      <c r="K17" s="14"/>
      <c r="L17" s="15"/>
      <c r="M17" s="15"/>
      <c r="N17" s="15"/>
      <c r="O17" s="15"/>
      <c r="P17" s="15"/>
      <c r="Q17" s="14"/>
      <c r="R17" s="14"/>
      <c r="S17" s="15"/>
      <c r="T17" s="15"/>
      <c r="U17" s="15"/>
      <c r="V17" s="15"/>
      <c r="W17" s="15"/>
      <c r="X17" s="14"/>
      <c r="Y17" s="14"/>
      <c r="Z17" s="15"/>
      <c r="AA17" s="15"/>
      <c r="AB17" s="15"/>
      <c r="AC17" s="15"/>
      <c r="AD17" s="15"/>
      <c r="AE17" s="14"/>
      <c r="AF17" s="14"/>
      <c r="AG17" s="15"/>
      <c r="AH17" s="15"/>
      <c r="AI17" s="15"/>
      <c r="AJ17" s="15"/>
      <c r="AK17" s="15"/>
      <c r="AL17" s="15"/>
      <c r="AM17" s="173"/>
      <c r="AN17" s="22"/>
      <c r="AO17" s="148"/>
      <c r="AP17" s="174"/>
      <c r="AQ17" s="22"/>
      <c r="AR17" s="149"/>
      <c r="AS17" s="200"/>
      <c r="AU17" s="123"/>
      <c r="AV17" s="193"/>
      <c r="AY17" s="173"/>
      <c r="BB17" s="173"/>
    </row>
    <row r="18" spans="1:56" x14ac:dyDescent="0.25">
      <c r="A18" s="253" t="s">
        <v>24</v>
      </c>
      <c r="B18" s="254"/>
      <c r="C18" s="82"/>
      <c r="D18" s="44">
        <v>14</v>
      </c>
      <c r="E18" s="32">
        <v>0</v>
      </c>
      <c r="F18" s="32">
        <v>28</v>
      </c>
      <c r="G18" s="68"/>
      <c r="H18" s="69"/>
      <c r="I18" s="26"/>
      <c r="J18" s="82"/>
      <c r="K18" s="44">
        <v>0</v>
      </c>
      <c r="L18" s="32">
        <v>0</v>
      </c>
      <c r="M18" s="32">
        <v>10</v>
      </c>
      <c r="N18" s="68"/>
      <c r="O18" s="69"/>
      <c r="P18" s="26"/>
      <c r="Q18" s="82"/>
      <c r="R18" s="44">
        <v>9</v>
      </c>
      <c r="S18" s="32">
        <v>0</v>
      </c>
      <c r="T18" s="32">
        <v>7</v>
      </c>
      <c r="U18" s="68"/>
      <c r="V18" s="69"/>
      <c r="W18" s="26"/>
      <c r="X18" s="82"/>
      <c r="Y18" s="44">
        <v>18</v>
      </c>
      <c r="Z18" s="32">
        <v>2</v>
      </c>
      <c r="AA18" s="32">
        <v>8</v>
      </c>
      <c r="AB18" s="68"/>
      <c r="AC18" s="69"/>
      <c r="AD18" s="26"/>
      <c r="AE18" s="82"/>
      <c r="AF18" s="44">
        <v>17</v>
      </c>
      <c r="AG18" s="32">
        <v>0</v>
      </c>
      <c r="AH18" s="32">
        <v>10</v>
      </c>
      <c r="AI18" s="68"/>
      <c r="AJ18" s="69"/>
      <c r="AK18" s="15"/>
      <c r="AL18" s="213" t="s">
        <v>24</v>
      </c>
      <c r="AM18" s="186"/>
      <c r="AN18" s="151"/>
      <c r="AO18" s="152"/>
      <c r="AP18" s="175">
        <f>AVERAGE(D18,K18,R18,Y18,AF18)</f>
        <v>11.6</v>
      </c>
      <c r="AQ18" s="153">
        <v>74</v>
      </c>
      <c r="AR18" s="154">
        <f t="shared" ref="AR18" si="9">(AP18/AQ18)</f>
        <v>0.15675675675675677</v>
      </c>
      <c r="AS18" s="201">
        <f>AVERAGE(E18,L18,S18,Z18,AG18)</f>
        <v>0.4</v>
      </c>
      <c r="AT18" s="202">
        <v>235</v>
      </c>
      <c r="AU18" s="156">
        <f t="shared" ref="AU18" si="10">(AS18/AT18)</f>
        <v>1.7021276595744683E-3</v>
      </c>
      <c r="AV18" s="191">
        <f>AVERAGE(F18,M18,T18,AA18,AH18)</f>
        <v>12.6</v>
      </c>
      <c r="AW18" s="155">
        <v>127</v>
      </c>
      <c r="AX18" s="156">
        <f t="shared" ref="AX18" si="11">(AV18/AW18)</f>
        <v>9.9212598425196849E-2</v>
      </c>
      <c r="AY18" s="180"/>
      <c r="AZ18" s="151"/>
      <c r="BA18" s="152"/>
      <c r="BB18" s="180"/>
      <c r="BC18" s="151"/>
      <c r="BD18" s="152"/>
    </row>
    <row r="19" spans="1:56" ht="15" customHeight="1" x14ac:dyDescent="0.25">
      <c r="A19" s="246" t="s">
        <v>64</v>
      </c>
      <c r="B19" s="255"/>
      <c r="C19" s="58"/>
      <c r="D19" s="53"/>
      <c r="E19" s="53"/>
      <c r="F19" s="53"/>
      <c r="G19" s="53"/>
      <c r="H19" s="33">
        <v>6</v>
      </c>
      <c r="I19" s="26"/>
      <c r="J19" s="58"/>
      <c r="K19" s="53"/>
      <c r="L19" s="53"/>
      <c r="M19" s="53"/>
      <c r="N19" s="53"/>
      <c r="O19" s="33">
        <v>3</v>
      </c>
      <c r="P19" s="26"/>
      <c r="Q19" s="58"/>
      <c r="R19" s="53"/>
      <c r="S19" s="53"/>
      <c r="T19" s="53"/>
      <c r="U19" s="53"/>
      <c r="V19" s="33">
        <v>6</v>
      </c>
      <c r="W19" s="26"/>
      <c r="X19" s="58"/>
      <c r="Y19" s="53"/>
      <c r="Z19" s="53"/>
      <c r="AA19" s="53"/>
      <c r="AB19" s="53"/>
      <c r="AC19" s="33">
        <v>7</v>
      </c>
      <c r="AD19" s="26"/>
      <c r="AE19" s="58"/>
      <c r="AF19" s="53"/>
      <c r="AG19" s="53"/>
      <c r="AH19" s="53"/>
      <c r="AI19" s="53"/>
      <c r="AJ19" s="33">
        <v>9</v>
      </c>
      <c r="AK19" s="14"/>
      <c r="AL19" s="211" t="s">
        <v>64</v>
      </c>
      <c r="AM19" s="184"/>
      <c r="AN19" s="134"/>
      <c r="AO19" s="135"/>
      <c r="AP19" s="171"/>
      <c r="AQ19" s="134"/>
      <c r="AR19" s="141"/>
      <c r="AS19" s="196"/>
      <c r="AT19" s="134"/>
      <c r="AU19" s="197"/>
      <c r="AV19" s="171"/>
      <c r="AW19" s="134"/>
      <c r="AX19" s="135"/>
      <c r="AY19" s="171"/>
      <c r="AZ19" s="134"/>
      <c r="BA19" s="135"/>
      <c r="BB19" s="177">
        <f>AVERAGE(H19,O19,V19,AC19,AJ19)</f>
        <v>6.2</v>
      </c>
      <c r="BC19" s="122">
        <v>26</v>
      </c>
      <c r="BD19" s="130">
        <f t="shared" ref="BD19" si="12">(BB19/BC19)</f>
        <v>0.23846153846153847</v>
      </c>
    </row>
    <row r="20" spans="1:56" x14ac:dyDescent="0.25">
      <c r="A20" s="246" t="s">
        <v>44</v>
      </c>
      <c r="B20" s="255"/>
      <c r="C20" s="58"/>
      <c r="D20" s="43">
        <v>15</v>
      </c>
      <c r="E20" s="8">
        <v>5</v>
      </c>
      <c r="F20" s="53"/>
      <c r="G20" s="53"/>
      <c r="H20" s="59"/>
      <c r="I20" s="26"/>
      <c r="J20" s="58"/>
      <c r="K20" s="43">
        <v>12</v>
      </c>
      <c r="L20" s="8">
        <v>0</v>
      </c>
      <c r="M20" s="53"/>
      <c r="N20" s="53"/>
      <c r="O20" s="59"/>
      <c r="P20" s="26"/>
      <c r="Q20" s="58"/>
      <c r="R20" s="43">
        <v>19</v>
      </c>
      <c r="S20" s="8">
        <v>0</v>
      </c>
      <c r="T20" s="53"/>
      <c r="U20" s="53"/>
      <c r="V20" s="59"/>
      <c r="W20" s="26"/>
      <c r="X20" s="58"/>
      <c r="Y20" s="43">
        <v>12</v>
      </c>
      <c r="Z20" s="8">
        <v>0</v>
      </c>
      <c r="AA20" s="53"/>
      <c r="AB20" s="53"/>
      <c r="AC20" s="59"/>
      <c r="AD20" s="26"/>
      <c r="AE20" s="58"/>
      <c r="AF20" s="43">
        <v>20</v>
      </c>
      <c r="AG20" s="8">
        <v>0</v>
      </c>
      <c r="AH20" s="53"/>
      <c r="AI20" s="53"/>
      <c r="AJ20" s="59"/>
      <c r="AK20" s="15"/>
      <c r="AL20" s="211" t="s">
        <v>44</v>
      </c>
      <c r="AM20" s="184"/>
      <c r="AN20" s="134"/>
      <c r="AO20" s="135"/>
      <c r="AP20" s="170">
        <f t="shared" ref="AP20:AP25" si="13">AVERAGE(D20,K20,R20,Y20,AF20)</f>
        <v>15.6</v>
      </c>
      <c r="AQ20" s="129">
        <v>26</v>
      </c>
      <c r="AR20" s="140">
        <f t="shared" ref="AR20:AR25" si="14">(AP20/AQ20)</f>
        <v>0.6</v>
      </c>
      <c r="AS20" s="195">
        <f>AVERAGE(E20,L20,S20,Z20,AG20)</f>
        <v>1</v>
      </c>
      <c r="AT20" s="194">
        <v>183</v>
      </c>
      <c r="AU20" s="130">
        <f t="shared" ref="AU20:AU21" si="15">(AS20/AT20)</f>
        <v>5.4644808743169399E-3</v>
      </c>
      <c r="AV20" s="171"/>
      <c r="AW20" s="134"/>
      <c r="AX20" s="135"/>
      <c r="AY20" s="171"/>
      <c r="AZ20" s="134"/>
      <c r="BA20" s="135"/>
      <c r="BB20" s="171"/>
      <c r="BC20" s="134"/>
      <c r="BD20" s="135"/>
    </row>
    <row r="21" spans="1:56" x14ac:dyDescent="0.25">
      <c r="A21" s="246" t="s">
        <v>25</v>
      </c>
      <c r="B21" s="255"/>
      <c r="C21" s="58"/>
      <c r="D21" s="43">
        <v>51</v>
      </c>
      <c r="E21" s="8">
        <v>1</v>
      </c>
      <c r="F21" s="53"/>
      <c r="G21" s="53"/>
      <c r="H21" s="59"/>
      <c r="I21" s="15"/>
      <c r="J21" s="58"/>
      <c r="K21" s="43">
        <v>42</v>
      </c>
      <c r="L21" s="8">
        <v>0</v>
      </c>
      <c r="M21" s="53"/>
      <c r="N21" s="53"/>
      <c r="O21" s="59"/>
      <c r="P21" s="15"/>
      <c r="Q21" s="58"/>
      <c r="R21" s="43">
        <v>49</v>
      </c>
      <c r="S21" s="8">
        <v>0</v>
      </c>
      <c r="T21" s="53"/>
      <c r="U21" s="53"/>
      <c r="V21" s="59"/>
      <c r="W21" s="15"/>
      <c r="X21" s="58"/>
      <c r="Y21" s="43">
        <v>32</v>
      </c>
      <c r="Z21" s="8">
        <v>1</v>
      </c>
      <c r="AA21" s="53"/>
      <c r="AB21" s="53"/>
      <c r="AC21" s="59"/>
      <c r="AD21" s="15"/>
      <c r="AE21" s="58"/>
      <c r="AF21" s="43">
        <v>30</v>
      </c>
      <c r="AG21" s="8">
        <v>2</v>
      </c>
      <c r="AH21" s="53"/>
      <c r="AI21" s="53"/>
      <c r="AJ21" s="59"/>
      <c r="AK21" s="15"/>
      <c r="AL21" s="211" t="s">
        <v>25</v>
      </c>
      <c r="AM21" s="184"/>
      <c r="AN21" s="134"/>
      <c r="AO21" s="135"/>
      <c r="AP21" s="170">
        <f t="shared" si="13"/>
        <v>40.799999999999997</v>
      </c>
      <c r="AQ21" s="129">
        <v>135</v>
      </c>
      <c r="AR21" s="140">
        <f t="shared" si="14"/>
        <v>0.30222222222222223</v>
      </c>
      <c r="AS21" s="195">
        <f>AVERAGE(E21,L21,S21,Z21,AG21)</f>
        <v>0.8</v>
      </c>
      <c r="AT21" s="194">
        <v>574</v>
      </c>
      <c r="AU21" s="130">
        <f t="shared" si="15"/>
        <v>1.3937282229965157E-3</v>
      </c>
      <c r="AV21" s="171"/>
      <c r="AW21" s="134"/>
      <c r="AX21" s="135"/>
      <c r="AY21" s="171"/>
      <c r="AZ21" s="134"/>
      <c r="BA21" s="135"/>
      <c r="BB21" s="171"/>
      <c r="BC21" s="134"/>
      <c r="BD21" s="135"/>
    </row>
    <row r="22" spans="1:56" x14ac:dyDescent="0.25">
      <c r="A22" s="246" t="s">
        <v>34</v>
      </c>
      <c r="B22" s="255"/>
      <c r="C22" s="58"/>
      <c r="D22" s="43">
        <v>4</v>
      </c>
      <c r="E22" s="53"/>
      <c r="F22" s="53"/>
      <c r="G22" s="53"/>
      <c r="H22" s="18">
        <v>96</v>
      </c>
      <c r="I22" s="15"/>
      <c r="J22" s="58"/>
      <c r="K22" s="43">
        <v>4</v>
      </c>
      <c r="L22" s="53"/>
      <c r="M22" s="53"/>
      <c r="N22" s="53"/>
      <c r="O22" s="18">
        <v>111</v>
      </c>
      <c r="P22" s="15"/>
      <c r="Q22" s="58"/>
      <c r="R22" s="43">
        <v>1</v>
      </c>
      <c r="S22" s="53"/>
      <c r="T22" s="53"/>
      <c r="U22" s="53"/>
      <c r="V22" s="18">
        <v>85</v>
      </c>
      <c r="W22" s="15"/>
      <c r="X22" s="58"/>
      <c r="Y22" s="43">
        <v>3</v>
      </c>
      <c r="Z22" s="53"/>
      <c r="AA22" s="53"/>
      <c r="AB22" s="53"/>
      <c r="AC22" s="18">
        <v>78</v>
      </c>
      <c r="AD22" s="15"/>
      <c r="AE22" s="58"/>
      <c r="AF22" s="43">
        <v>3</v>
      </c>
      <c r="AG22" s="53"/>
      <c r="AH22" s="53"/>
      <c r="AI22" s="53"/>
      <c r="AJ22" s="18">
        <v>156</v>
      </c>
      <c r="AK22" s="15"/>
      <c r="AL22" s="211" t="s">
        <v>34</v>
      </c>
      <c r="AM22" s="184"/>
      <c r="AN22" s="134"/>
      <c r="AO22" s="135"/>
      <c r="AP22" s="176">
        <f t="shared" si="13"/>
        <v>3</v>
      </c>
      <c r="AQ22" s="15">
        <v>10</v>
      </c>
      <c r="AR22" s="140">
        <f t="shared" si="14"/>
        <v>0.3</v>
      </c>
      <c r="AS22" s="196"/>
      <c r="AT22" s="134"/>
      <c r="AU22" s="197"/>
      <c r="AV22" s="171"/>
      <c r="AW22" s="134"/>
      <c r="AX22" s="135"/>
      <c r="AY22" s="171"/>
      <c r="AZ22" s="134"/>
      <c r="BA22" s="135"/>
      <c r="BB22" s="177">
        <f>AVERAGE(H22,O22,V22,AC22,AJ22)</f>
        <v>105.2</v>
      </c>
      <c r="BC22" s="122">
        <v>277</v>
      </c>
      <c r="BD22" s="130">
        <f t="shared" ref="BD22" si="16">(BB22/BC22)</f>
        <v>0.37978339350180507</v>
      </c>
    </row>
    <row r="23" spans="1:56" x14ac:dyDescent="0.25">
      <c r="A23" s="246" t="s">
        <v>21</v>
      </c>
      <c r="B23" s="255"/>
      <c r="C23" s="58"/>
      <c r="D23" s="43">
        <v>14</v>
      </c>
      <c r="E23" s="53"/>
      <c r="F23" s="53"/>
      <c r="G23" s="53"/>
      <c r="H23" s="59"/>
      <c r="I23" s="15"/>
      <c r="J23" s="58"/>
      <c r="K23" s="43">
        <v>14</v>
      </c>
      <c r="L23" s="53"/>
      <c r="M23" s="53"/>
      <c r="N23" s="53"/>
      <c r="O23" s="59"/>
      <c r="P23" s="15"/>
      <c r="Q23" s="58"/>
      <c r="R23" s="43">
        <v>1</v>
      </c>
      <c r="S23" s="53"/>
      <c r="T23" s="53"/>
      <c r="U23" s="53"/>
      <c r="V23" s="59"/>
      <c r="W23" s="15"/>
      <c r="X23" s="58"/>
      <c r="Y23" s="43">
        <v>24</v>
      </c>
      <c r="Z23" s="53"/>
      <c r="AA23" s="53"/>
      <c r="AB23" s="53"/>
      <c r="AC23" s="59"/>
      <c r="AD23" s="15"/>
      <c r="AE23" s="58"/>
      <c r="AF23" s="43">
        <v>20</v>
      </c>
      <c r="AG23" s="53"/>
      <c r="AH23" s="53"/>
      <c r="AI23" s="53"/>
      <c r="AJ23" s="59"/>
      <c r="AK23" s="15"/>
      <c r="AL23" s="211" t="s">
        <v>21</v>
      </c>
      <c r="AM23" s="184"/>
      <c r="AN23" s="134"/>
      <c r="AO23" s="135"/>
      <c r="AP23" s="170">
        <f t="shared" si="13"/>
        <v>14.6</v>
      </c>
      <c r="AQ23" s="129">
        <v>75</v>
      </c>
      <c r="AR23" s="140">
        <f t="shared" si="14"/>
        <v>0.19466666666666665</v>
      </c>
      <c r="AS23" s="196"/>
      <c r="AT23" s="134"/>
      <c r="AU23" s="197"/>
      <c r="AV23" s="171"/>
      <c r="AW23" s="134"/>
      <c r="AX23" s="135"/>
      <c r="AY23" s="171"/>
      <c r="AZ23" s="134"/>
      <c r="BA23" s="135"/>
      <c r="BB23" s="171"/>
      <c r="BC23" s="134"/>
      <c r="BD23" s="135"/>
    </row>
    <row r="24" spans="1:56" x14ac:dyDescent="0.25">
      <c r="A24" s="246" t="s">
        <v>26</v>
      </c>
      <c r="B24" s="255"/>
      <c r="C24" s="58"/>
      <c r="D24" s="43">
        <v>104</v>
      </c>
      <c r="E24" s="8">
        <v>0</v>
      </c>
      <c r="F24" s="53"/>
      <c r="G24" s="53"/>
      <c r="H24" s="59"/>
      <c r="I24" s="15"/>
      <c r="J24" s="58"/>
      <c r="K24" s="43">
        <v>70</v>
      </c>
      <c r="L24" s="8">
        <v>0</v>
      </c>
      <c r="M24" s="53"/>
      <c r="N24" s="53"/>
      <c r="O24" s="59"/>
      <c r="P24" s="15"/>
      <c r="Q24" s="58"/>
      <c r="R24" s="43">
        <v>95</v>
      </c>
      <c r="S24" s="8">
        <v>0</v>
      </c>
      <c r="T24" s="53"/>
      <c r="U24" s="53"/>
      <c r="V24" s="59"/>
      <c r="W24" s="15"/>
      <c r="X24" s="58"/>
      <c r="Y24" s="43">
        <v>72</v>
      </c>
      <c r="Z24" s="8">
        <v>0</v>
      </c>
      <c r="AA24" s="53"/>
      <c r="AB24" s="53"/>
      <c r="AC24" s="59"/>
      <c r="AD24" s="15"/>
      <c r="AE24" s="58"/>
      <c r="AF24" s="43">
        <v>69</v>
      </c>
      <c r="AG24" s="8">
        <v>0</v>
      </c>
      <c r="AH24" s="53"/>
      <c r="AI24" s="53"/>
      <c r="AJ24" s="59"/>
      <c r="AK24" s="15"/>
      <c r="AL24" s="211" t="s">
        <v>26</v>
      </c>
      <c r="AM24" s="184"/>
      <c r="AN24" s="134"/>
      <c r="AO24" s="135"/>
      <c r="AP24" s="170">
        <f t="shared" si="13"/>
        <v>82</v>
      </c>
      <c r="AQ24" s="129">
        <v>180</v>
      </c>
      <c r="AR24" s="140">
        <f t="shared" si="14"/>
        <v>0.45555555555555555</v>
      </c>
      <c r="AS24" s="195">
        <f>AVERAGE(E24,L24,S24,Z24,AG24)</f>
        <v>0</v>
      </c>
      <c r="AT24" s="194">
        <v>72</v>
      </c>
      <c r="AU24" s="130">
        <f t="shared" ref="AU24:AU25" si="17">(AS24/AT24)</f>
        <v>0</v>
      </c>
      <c r="AV24" s="171"/>
      <c r="AW24" s="134"/>
      <c r="AX24" s="135"/>
      <c r="AY24" s="171"/>
      <c r="AZ24" s="134"/>
      <c r="BA24" s="135"/>
      <c r="BB24" s="171"/>
      <c r="BC24" s="134"/>
      <c r="BD24" s="135"/>
    </row>
    <row r="25" spans="1:56" x14ac:dyDescent="0.25">
      <c r="A25" s="246" t="s">
        <v>27</v>
      </c>
      <c r="B25" s="255"/>
      <c r="C25" s="58"/>
      <c r="D25" s="43">
        <v>43</v>
      </c>
      <c r="E25" s="8">
        <v>59</v>
      </c>
      <c r="F25" s="53"/>
      <c r="G25" s="53"/>
      <c r="H25" s="59"/>
      <c r="I25" s="15"/>
      <c r="J25" s="58"/>
      <c r="K25" s="43">
        <v>48</v>
      </c>
      <c r="L25" s="8">
        <v>22</v>
      </c>
      <c r="M25" s="53"/>
      <c r="N25" s="53"/>
      <c r="O25" s="59"/>
      <c r="P25" s="15"/>
      <c r="Q25" s="58"/>
      <c r="R25" s="43">
        <v>51</v>
      </c>
      <c r="S25" s="8">
        <v>26</v>
      </c>
      <c r="T25" s="53"/>
      <c r="U25" s="53"/>
      <c r="V25" s="59"/>
      <c r="W25" s="15"/>
      <c r="X25" s="58"/>
      <c r="Y25" s="43">
        <v>36</v>
      </c>
      <c r="Z25" s="8">
        <v>28</v>
      </c>
      <c r="AA25" s="53"/>
      <c r="AB25" s="53"/>
      <c r="AC25" s="59"/>
      <c r="AD25" s="15"/>
      <c r="AE25" s="58"/>
      <c r="AF25" s="43">
        <v>36</v>
      </c>
      <c r="AG25" s="8">
        <v>85</v>
      </c>
      <c r="AH25" s="53"/>
      <c r="AI25" s="53"/>
      <c r="AJ25" s="59"/>
      <c r="AK25" s="15"/>
      <c r="AL25" s="211" t="s">
        <v>27</v>
      </c>
      <c r="AM25" s="184"/>
      <c r="AN25" s="134"/>
      <c r="AO25" s="135"/>
      <c r="AP25" s="170">
        <f t="shared" si="13"/>
        <v>42.8</v>
      </c>
      <c r="AQ25" s="129">
        <v>90</v>
      </c>
      <c r="AR25" s="140">
        <f t="shared" si="14"/>
        <v>0.47555555555555551</v>
      </c>
      <c r="AS25" s="195">
        <f>AVERAGE(E25,L25,S25,Z25,AG25)</f>
        <v>44</v>
      </c>
      <c r="AT25" s="15">
        <v>347</v>
      </c>
      <c r="AU25" s="130">
        <f t="shared" si="17"/>
        <v>0.12680115273775217</v>
      </c>
      <c r="AV25" s="171"/>
      <c r="AW25" s="134"/>
      <c r="AX25" s="135"/>
      <c r="AY25" s="171"/>
      <c r="AZ25" s="134"/>
      <c r="BA25" s="135"/>
      <c r="BB25" s="171"/>
      <c r="BC25" s="134"/>
      <c r="BD25" s="135"/>
    </row>
    <row r="26" spans="1:56" x14ac:dyDescent="0.25">
      <c r="A26" s="246" t="s">
        <v>33</v>
      </c>
      <c r="B26" s="255"/>
      <c r="C26" s="60"/>
      <c r="D26" s="54"/>
      <c r="E26" s="54"/>
      <c r="F26" s="54"/>
      <c r="G26" s="55"/>
      <c r="H26" s="18">
        <v>30</v>
      </c>
      <c r="I26" s="15"/>
      <c r="J26" s="60"/>
      <c r="K26" s="54"/>
      <c r="L26" s="54"/>
      <c r="M26" s="54"/>
      <c r="N26" s="55"/>
      <c r="O26" s="18">
        <v>14</v>
      </c>
      <c r="P26" s="15"/>
      <c r="Q26" s="60"/>
      <c r="R26" s="54"/>
      <c r="S26" s="54"/>
      <c r="T26" s="54"/>
      <c r="U26" s="55"/>
      <c r="V26" s="18">
        <v>18</v>
      </c>
      <c r="W26" s="15"/>
      <c r="X26" s="60"/>
      <c r="Y26" s="54"/>
      <c r="Z26" s="54"/>
      <c r="AA26" s="54"/>
      <c r="AB26" s="55"/>
      <c r="AC26" s="18">
        <v>19</v>
      </c>
      <c r="AD26" s="15"/>
      <c r="AE26" s="60"/>
      <c r="AF26" s="54"/>
      <c r="AG26" s="54"/>
      <c r="AH26" s="54"/>
      <c r="AI26" s="55"/>
      <c r="AJ26" s="18">
        <v>35</v>
      </c>
      <c r="AK26" s="15"/>
      <c r="AL26" s="211" t="s">
        <v>33</v>
      </c>
      <c r="AM26" s="184"/>
      <c r="AN26" s="134"/>
      <c r="AO26" s="135"/>
      <c r="AP26" s="171"/>
      <c r="AQ26" s="134"/>
      <c r="AR26" s="135"/>
      <c r="AS26" s="196"/>
      <c r="AT26" s="134"/>
      <c r="AU26" s="197"/>
      <c r="AV26" s="171"/>
      <c r="AW26" s="134"/>
      <c r="AX26" s="135"/>
      <c r="AY26" s="171"/>
      <c r="AZ26" s="134"/>
      <c r="BA26" s="135"/>
      <c r="BB26" s="177">
        <f>AVERAGE(H26,O26,V26,AC26,AJ26)</f>
        <v>23.2</v>
      </c>
      <c r="BC26" s="122">
        <v>61</v>
      </c>
      <c r="BD26" s="130">
        <f t="shared" ref="BD26" si="18">(BB26/BC26)</f>
        <v>0.38032786885245901</v>
      </c>
    </row>
    <row r="27" spans="1:56" x14ac:dyDescent="0.25">
      <c r="A27" s="246" t="s">
        <v>20</v>
      </c>
      <c r="B27" s="255"/>
      <c r="C27" s="7">
        <v>58</v>
      </c>
      <c r="D27" s="43">
        <v>90</v>
      </c>
      <c r="E27" s="53"/>
      <c r="F27" s="53"/>
      <c r="G27" s="53"/>
      <c r="H27" s="59"/>
      <c r="I27" s="26"/>
      <c r="J27" s="7">
        <v>58</v>
      </c>
      <c r="K27" s="43">
        <v>69</v>
      </c>
      <c r="L27" s="53"/>
      <c r="M27" s="53"/>
      <c r="N27" s="53"/>
      <c r="O27" s="59"/>
      <c r="P27" s="26"/>
      <c r="Q27" s="7">
        <v>63</v>
      </c>
      <c r="R27" s="43">
        <v>68</v>
      </c>
      <c r="S27" s="53"/>
      <c r="T27" s="53"/>
      <c r="U27" s="53"/>
      <c r="V27" s="59"/>
      <c r="W27" s="26"/>
      <c r="X27" s="7">
        <v>60</v>
      </c>
      <c r="Y27" s="43">
        <v>93</v>
      </c>
      <c r="Z27" s="53"/>
      <c r="AA27" s="53"/>
      <c r="AB27" s="53"/>
      <c r="AC27" s="59"/>
      <c r="AD27" s="26"/>
      <c r="AE27" s="7">
        <v>64</v>
      </c>
      <c r="AF27" s="43">
        <v>112</v>
      </c>
      <c r="AG27" s="53"/>
      <c r="AH27" s="53"/>
      <c r="AI27" s="53"/>
      <c r="AJ27" s="59"/>
      <c r="AK27" s="15"/>
      <c r="AL27" s="211" t="s">
        <v>20</v>
      </c>
      <c r="AM27" s="187">
        <f>AVERAGE(C27,J27,Q27,X27,AE27)</f>
        <v>60.6</v>
      </c>
      <c r="AN27" s="129">
        <v>76</v>
      </c>
      <c r="AO27" s="140">
        <f t="shared" ref="AO27" si="19">(AM27/AN27)</f>
        <v>0.79736842105263162</v>
      </c>
      <c r="AP27" s="170">
        <f>AVERAGE(D27,K27,R27,Y27,AF27)</f>
        <v>86.4</v>
      </c>
      <c r="AQ27" s="129">
        <v>212</v>
      </c>
      <c r="AR27" s="140">
        <f t="shared" ref="AR27:AR30" si="20">(AP27/AQ27)</f>
        <v>0.40754716981132078</v>
      </c>
      <c r="AS27" s="196"/>
      <c r="AT27" s="134"/>
      <c r="AU27" s="197"/>
      <c r="AV27" s="171"/>
      <c r="AW27" s="134"/>
      <c r="AX27" s="135"/>
      <c r="AY27" s="171"/>
      <c r="AZ27" s="134"/>
      <c r="BA27" s="135"/>
      <c r="BB27" s="171"/>
      <c r="BC27" s="134"/>
      <c r="BD27" s="135"/>
    </row>
    <row r="28" spans="1:56" x14ac:dyDescent="0.25">
      <c r="A28" s="246" t="s">
        <v>28</v>
      </c>
      <c r="B28" s="255"/>
      <c r="C28" s="58"/>
      <c r="D28" s="43">
        <v>62</v>
      </c>
      <c r="E28" s="8">
        <v>86</v>
      </c>
      <c r="F28" s="53"/>
      <c r="G28" s="53"/>
      <c r="H28" s="59"/>
      <c r="I28" s="15"/>
      <c r="J28" s="58"/>
      <c r="K28" s="43">
        <v>24</v>
      </c>
      <c r="L28" s="8">
        <v>57</v>
      </c>
      <c r="M28" s="53"/>
      <c r="N28" s="53"/>
      <c r="O28" s="59"/>
      <c r="P28" s="15"/>
      <c r="Q28" s="58"/>
      <c r="R28" s="43">
        <v>39</v>
      </c>
      <c r="S28" s="8">
        <v>52</v>
      </c>
      <c r="T28" s="53"/>
      <c r="U28" s="53"/>
      <c r="V28" s="59"/>
      <c r="W28" s="15"/>
      <c r="X28" s="58"/>
      <c r="Y28" s="43">
        <v>45</v>
      </c>
      <c r="Z28" s="8">
        <v>86</v>
      </c>
      <c r="AA28" s="53"/>
      <c r="AB28" s="53"/>
      <c r="AC28" s="59"/>
      <c r="AD28" s="15"/>
      <c r="AE28" s="58"/>
      <c r="AF28" s="43">
        <v>71</v>
      </c>
      <c r="AG28" s="8">
        <v>150</v>
      </c>
      <c r="AH28" s="53"/>
      <c r="AI28" s="53"/>
      <c r="AJ28" s="59"/>
      <c r="AK28" s="15"/>
      <c r="AL28" s="211" t="s">
        <v>28</v>
      </c>
      <c r="AM28" s="184"/>
      <c r="AN28" s="134"/>
      <c r="AO28" s="135"/>
      <c r="AP28" s="170">
        <f>AVERAGE(D28,K28,R28,Y28,AF28)</f>
        <v>48.2</v>
      </c>
      <c r="AQ28" s="129">
        <v>102</v>
      </c>
      <c r="AR28" s="140">
        <f t="shared" si="20"/>
        <v>0.47254901960784318</v>
      </c>
      <c r="AS28" s="170">
        <f>AVERAGE(E28,L28,S28,Z28,AG28)</f>
        <v>86.2</v>
      </c>
      <c r="AT28" s="129">
        <v>866</v>
      </c>
      <c r="AU28" s="140">
        <f t="shared" ref="AU28" si="21">(AS28/AT28)</f>
        <v>9.9538106235565818E-2</v>
      </c>
      <c r="AV28" s="171"/>
      <c r="AW28" s="134"/>
      <c r="AX28" s="135"/>
      <c r="AY28" s="171"/>
      <c r="AZ28" s="134"/>
      <c r="BA28" s="135"/>
      <c r="BB28" s="171"/>
      <c r="BC28" s="134"/>
      <c r="BD28" s="135"/>
    </row>
    <row r="29" spans="1:56" x14ac:dyDescent="0.25">
      <c r="A29" s="246" t="s">
        <v>13</v>
      </c>
      <c r="B29" s="255"/>
      <c r="C29" s="7">
        <v>82</v>
      </c>
      <c r="D29" s="43">
        <v>145</v>
      </c>
      <c r="E29" s="53"/>
      <c r="F29" s="53"/>
      <c r="G29" s="53"/>
      <c r="H29" s="59"/>
      <c r="I29" s="26"/>
      <c r="J29" s="7">
        <v>70</v>
      </c>
      <c r="K29" s="43">
        <v>169</v>
      </c>
      <c r="L29" s="53"/>
      <c r="M29" s="53"/>
      <c r="N29" s="53"/>
      <c r="O29" s="59"/>
      <c r="P29" s="26"/>
      <c r="Q29" s="7">
        <v>80</v>
      </c>
      <c r="R29" s="43">
        <v>106</v>
      </c>
      <c r="S29" s="53"/>
      <c r="T29" s="53"/>
      <c r="U29" s="53"/>
      <c r="V29" s="59"/>
      <c r="W29" s="26"/>
      <c r="X29" s="7">
        <v>63</v>
      </c>
      <c r="Y29" s="43">
        <v>138</v>
      </c>
      <c r="Z29" s="53"/>
      <c r="AA29" s="53"/>
      <c r="AB29" s="53"/>
      <c r="AC29" s="59"/>
      <c r="AD29" s="26"/>
      <c r="AE29" s="7">
        <v>55</v>
      </c>
      <c r="AF29" s="43">
        <v>128</v>
      </c>
      <c r="AG29" s="53"/>
      <c r="AH29" s="53"/>
      <c r="AI29" s="53"/>
      <c r="AJ29" s="59"/>
      <c r="AK29" s="15"/>
      <c r="AL29" s="211" t="s">
        <v>13</v>
      </c>
      <c r="AM29" s="187">
        <f>AVERAGE(C29,J29,Q29,X29,AE29)</f>
        <v>70</v>
      </c>
      <c r="AN29" s="129">
        <v>99</v>
      </c>
      <c r="AO29" s="140">
        <f t="shared" ref="AO29" si="22">(AM29/AN29)</f>
        <v>0.70707070707070707</v>
      </c>
      <c r="AP29" s="170">
        <f>AVERAGE(D29,K29,R29,Y29,AF29)</f>
        <v>137.19999999999999</v>
      </c>
      <c r="AQ29" s="129">
        <v>510</v>
      </c>
      <c r="AR29" s="140">
        <f t="shared" si="20"/>
        <v>0.26901960784313722</v>
      </c>
      <c r="AS29" s="196"/>
      <c r="AT29" s="134"/>
      <c r="AU29" s="197"/>
      <c r="AV29" s="171"/>
      <c r="AW29" s="134"/>
      <c r="AX29" s="135"/>
      <c r="AY29" s="171"/>
      <c r="AZ29" s="134"/>
      <c r="BA29" s="135"/>
      <c r="BB29" s="171"/>
      <c r="BC29" s="134"/>
      <c r="BD29" s="135"/>
    </row>
    <row r="30" spans="1:56" x14ac:dyDescent="0.25">
      <c r="A30" s="246" t="s">
        <v>29</v>
      </c>
      <c r="B30" s="255"/>
      <c r="C30" s="58"/>
      <c r="D30" s="43">
        <v>7</v>
      </c>
      <c r="E30" s="8">
        <v>4</v>
      </c>
      <c r="F30" s="53"/>
      <c r="G30" s="53"/>
      <c r="H30" s="59"/>
      <c r="I30" s="15"/>
      <c r="J30" s="58"/>
      <c r="K30" s="43">
        <v>3</v>
      </c>
      <c r="L30" s="8">
        <v>0</v>
      </c>
      <c r="M30" s="53"/>
      <c r="N30" s="53"/>
      <c r="O30" s="59"/>
      <c r="P30" s="15"/>
      <c r="Q30" s="58"/>
      <c r="R30" s="43">
        <v>7</v>
      </c>
      <c r="S30" s="8">
        <v>2</v>
      </c>
      <c r="T30" s="53"/>
      <c r="U30" s="53"/>
      <c r="V30" s="59"/>
      <c r="W30" s="15"/>
      <c r="X30" s="58"/>
      <c r="Y30" s="43">
        <v>4</v>
      </c>
      <c r="Z30" s="8">
        <v>0</v>
      </c>
      <c r="AA30" s="53"/>
      <c r="AB30" s="53"/>
      <c r="AC30" s="59"/>
      <c r="AD30" s="15"/>
      <c r="AE30" s="58"/>
      <c r="AF30" s="43">
        <v>5</v>
      </c>
      <c r="AG30" s="8">
        <v>18</v>
      </c>
      <c r="AH30" s="53"/>
      <c r="AI30" s="53"/>
      <c r="AJ30" s="59"/>
      <c r="AK30" s="15"/>
      <c r="AL30" s="211" t="s">
        <v>29</v>
      </c>
      <c r="AM30" s="184"/>
      <c r="AN30" s="134"/>
      <c r="AO30" s="135"/>
      <c r="AP30" s="177">
        <f>AVERAGE(D30,K30,R30,Y30,AF30)</f>
        <v>5.2</v>
      </c>
      <c r="AQ30" s="146">
        <v>26</v>
      </c>
      <c r="AR30" s="130">
        <f t="shared" si="20"/>
        <v>0.2</v>
      </c>
      <c r="AS30" s="195">
        <f>AVERAGE(E30,L30,S30,Z30,AG30)</f>
        <v>4.8</v>
      </c>
      <c r="AT30" s="194">
        <v>182</v>
      </c>
      <c r="AU30" s="130">
        <f t="shared" ref="AU30:AU31" si="23">(AS30/AT30)</f>
        <v>2.6373626373626374E-2</v>
      </c>
      <c r="AV30" s="171"/>
      <c r="AW30" s="134"/>
      <c r="AX30" s="135"/>
      <c r="AY30" s="171"/>
      <c r="AZ30" s="134"/>
      <c r="BA30" s="135"/>
      <c r="BB30" s="171"/>
      <c r="BC30" s="134"/>
      <c r="BD30" s="135"/>
    </row>
    <row r="31" spans="1:56" ht="15.75" thickBot="1" x14ac:dyDescent="0.3">
      <c r="A31" s="267" t="s">
        <v>10</v>
      </c>
      <c r="B31" s="268"/>
      <c r="C31" s="77"/>
      <c r="D31" s="74"/>
      <c r="E31" s="19">
        <v>3</v>
      </c>
      <c r="F31" s="66"/>
      <c r="G31" s="66"/>
      <c r="H31" s="63"/>
      <c r="I31" s="15"/>
      <c r="J31" s="77"/>
      <c r="K31" s="74"/>
      <c r="L31" s="19">
        <v>0</v>
      </c>
      <c r="M31" s="66"/>
      <c r="N31" s="66"/>
      <c r="O31" s="63"/>
      <c r="P31" s="15"/>
      <c r="Q31" s="77"/>
      <c r="R31" s="74"/>
      <c r="S31" s="19">
        <v>0</v>
      </c>
      <c r="T31" s="66"/>
      <c r="U31" s="66"/>
      <c r="V31" s="63"/>
      <c r="W31" s="15"/>
      <c r="X31" s="77"/>
      <c r="Y31" s="74"/>
      <c r="Z31" s="19">
        <v>0</v>
      </c>
      <c r="AA31" s="66"/>
      <c r="AB31" s="66"/>
      <c r="AC31" s="63"/>
      <c r="AD31" s="15"/>
      <c r="AE31" s="77"/>
      <c r="AF31" s="74"/>
      <c r="AG31" s="19">
        <v>0</v>
      </c>
      <c r="AH31" s="66"/>
      <c r="AI31" s="66"/>
      <c r="AJ31" s="63"/>
      <c r="AK31" s="15"/>
      <c r="AL31" s="212" t="s">
        <v>10</v>
      </c>
      <c r="AM31" s="185"/>
      <c r="AN31" s="136"/>
      <c r="AO31" s="137"/>
      <c r="AP31" s="178"/>
      <c r="AQ31" s="136"/>
      <c r="AR31" s="137"/>
      <c r="AS31" s="198">
        <f>AVERAGE(E31,L31,S31,Z31,AG31)</f>
        <v>0.6</v>
      </c>
      <c r="AT31" s="199">
        <v>191</v>
      </c>
      <c r="AU31" s="132">
        <f t="shared" si="23"/>
        <v>3.1413612565445023E-3</v>
      </c>
      <c r="AV31" s="178"/>
      <c r="AW31" s="136"/>
      <c r="AX31" s="137"/>
      <c r="AY31" s="178"/>
      <c r="AZ31" s="136"/>
      <c r="BA31" s="137"/>
      <c r="BB31" s="178"/>
      <c r="BC31" s="136"/>
      <c r="BD31" s="137"/>
    </row>
    <row r="32" spans="1:56" x14ac:dyDescent="0.25">
      <c r="A32" s="20"/>
      <c r="B32" s="20"/>
      <c r="C32" s="35">
        <f>SUM(C18:C31)</f>
        <v>140</v>
      </c>
      <c r="D32" s="35">
        <f>SUM(D18:D31)</f>
        <v>549</v>
      </c>
      <c r="E32" s="35">
        <f>SUM(E18:E31)</f>
        <v>158</v>
      </c>
      <c r="F32" s="35">
        <f>SUM(F18:F31)</f>
        <v>28</v>
      </c>
      <c r="G32" s="35"/>
      <c r="H32" s="35">
        <f>SUM(H18:H31)</f>
        <v>132</v>
      </c>
      <c r="I32" s="37"/>
      <c r="J32" s="35">
        <f>SUM(J18:J31)</f>
        <v>128</v>
      </c>
      <c r="K32" s="35">
        <f>SUM(K18:K31)</f>
        <v>455</v>
      </c>
      <c r="L32" s="35">
        <f>SUM(L18:L31)</f>
        <v>79</v>
      </c>
      <c r="M32" s="35">
        <f>SUM(M18:M31)</f>
        <v>10</v>
      </c>
      <c r="N32" s="35"/>
      <c r="O32" s="35">
        <f>SUM(O18:O31)</f>
        <v>128</v>
      </c>
      <c r="P32" s="37"/>
      <c r="Q32" s="35">
        <f>SUM(Q18:Q31)</f>
        <v>143</v>
      </c>
      <c r="R32" s="35">
        <f>SUM(R18:R31)</f>
        <v>445</v>
      </c>
      <c r="S32" s="35">
        <f>SUM(S18:S31)</f>
        <v>80</v>
      </c>
      <c r="T32" s="35">
        <f>SUM(T18:T31)</f>
        <v>7</v>
      </c>
      <c r="U32" s="35"/>
      <c r="V32" s="35">
        <f>SUM(V18:V31)</f>
        <v>109</v>
      </c>
      <c r="W32" s="37"/>
      <c r="X32" s="35">
        <f>SUM(X18:X31)</f>
        <v>123</v>
      </c>
      <c r="Y32" s="35">
        <f>SUM(Y18:Y31)</f>
        <v>477</v>
      </c>
      <c r="Z32" s="35">
        <f>SUM(Z18:Z31)</f>
        <v>117</v>
      </c>
      <c r="AA32" s="35">
        <f>SUM(AA18:AA31)</f>
        <v>8</v>
      </c>
      <c r="AB32" s="35"/>
      <c r="AC32" s="35">
        <f>SUM(AC18:AC31)</f>
        <v>104</v>
      </c>
      <c r="AD32" s="37"/>
      <c r="AE32" s="35">
        <f>SUM(AE18:AE31)</f>
        <v>119</v>
      </c>
      <c r="AF32" s="35">
        <f>SUM(AF18:AF31)</f>
        <v>511</v>
      </c>
      <c r="AG32" s="35">
        <f>SUM(AG18:AG31)</f>
        <v>255</v>
      </c>
      <c r="AH32" s="35">
        <f>SUM(AH18:AH31)</f>
        <v>10</v>
      </c>
      <c r="AI32" s="35"/>
      <c r="AJ32" s="35">
        <f>SUM(AJ18:AJ31)</f>
        <v>200</v>
      </c>
      <c r="AK32" s="128"/>
      <c r="AL32" s="37"/>
      <c r="AM32" s="173"/>
      <c r="AP32" s="173"/>
      <c r="AS32" s="200"/>
      <c r="AV32" s="173"/>
      <c r="AY32" s="173"/>
      <c r="BB32" s="173"/>
    </row>
    <row r="33" spans="1:56" ht="15.75" thickBot="1" x14ac:dyDescent="0.3">
      <c r="A33" s="248" t="s">
        <v>53</v>
      </c>
      <c r="B33" s="248"/>
      <c r="C33" s="14"/>
      <c r="D33" s="14"/>
      <c r="E33" s="15"/>
      <c r="F33" s="15"/>
      <c r="G33" s="15"/>
      <c r="H33" s="15"/>
      <c r="I33" s="15"/>
      <c r="J33" s="14"/>
      <c r="K33" s="14"/>
      <c r="L33" s="15"/>
      <c r="M33" s="15"/>
      <c r="N33" s="15"/>
      <c r="O33" s="15"/>
      <c r="P33" s="15"/>
      <c r="Q33" s="14"/>
      <c r="R33" s="14"/>
      <c r="S33" s="15"/>
      <c r="T33" s="15"/>
      <c r="U33" s="15"/>
      <c r="V33" s="15"/>
      <c r="W33" s="15"/>
      <c r="X33" s="14"/>
      <c r="Y33" s="14"/>
      <c r="Z33" s="15"/>
      <c r="AA33" s="15"/>
      <c r="AB33" s="15"/>
      <c r="AC33" s="15"/>
      <c r="AD33" s="15"/>
      <c r="AE33" s="14"/>
      <c r="AF33" s="14"/>
      <c r="AG33" s="15"/>
      <c r="AH33" s="15"/>
      <c r="AI33" s="15"/>
      <c r="AJ33" s="15"/>
      <c r="AK33" s="15"/>
      <c r="AL33" s="15"/>
      <c r="AM33" s="188"/>
      <c r="AN33" s="148"/>
      <c r="AO33" s="148"/>
      <c r="AP33" s="179"/>
      <c r="AQ33" s="149"/>
      <c r="AR33" s="149"/>
      <c r="AS33" s="192"/>
      <c r="AT33" s="31"/>
      <c r="AU33" s="123"/>
      <c r="AV33" s="193"/>
      <c r="AY33" s="173"/>
      <c r="BB33" s="173"/>
    </row>
    <row r="34" spans="1:56" x14ac:dyDescent="0.25">
      <c r="A34" s="256" t="s">
        <v>70</v>
      </c>
      <c r="B34" s="257"/>
      <c r="C34" s="75"/>
      <c r="D34" s="72"/>
      <c r="E34" s="68"/>
      <c r="F34" s="68"/>
      <c r="G34" s="32">
        <v>3</v>
      </c>
      <c r="H34" s="69"/>
      <c r="I34" s="15"/>
      <c r="J34" s="75"/>
      <c r="K34" s="72"/>
      <c r="L34" s="68"/>
      <c r="M34" s="68"/>
      <c r="N34" s="32">
        <v>0</v>
      </c>
      <c r="O34" s="69"/>
      <c r="P34" s="15"/>
      <c r="Q34" s="75"/>
      <c r="R34" s="72"/>
      <c r="S34" s="68"/>
      <c r="T34" s="68"/>
      <c r="U34" s="32">
        <v>11</v>
      </c>
      <c r="V34" s="69"/>
      <c r="W34" s="15"/>
      <c r="X34" s="75"/>
      <c r="Y34" s="72"/>
      <c r="Z34" s="68"/>
      <c r="AA34" s="68"/>
      <c r="AB34" s="32">
        <v>7</v>
      </c>
      <c r="AC34" s="69"/>
      <c r="AD34" s="15"/>
      <c r="AE34" s="75"/>
      <c r="AF34" s="72"/>
      <c r="AG34" s="68"/>
      <c r="AH34" s="68"/>
      <c r="AI34" s="32">
        <v>11</v>
      </c>
      <c r="AJ34" s="69"/>
      <c r="AK34" s="15"/>
      <c r="AL34" s="167" t="s">
        <v>70</v>
      </c>
      <c r="AM34" s="186"/>
      <c r="AN34" s="151"/>
      <c r="AO34" s="152"/>
      <c r="AP34" s="180"/>
      <c r="AQ34" s="151"/>
      <c r="AR34" s="152"/>
      <c r="AS34" s="203"/>
      <c r="AT34" s="151"/>
      <c r="AU34" s="204"/>
      <c r="AV34" s="180"/>
      <c r="AW34" s="151"/>
      <c r="AX34" s="152"/>
      <c r="AY34" s="191">
        <f t="shared" ref="AY34:AY41" si="24">AVERAGE(G34,N34,U34,AB34,AI34)</f>
        <v>6.4</v>
      </c>
      <c r="AZ34" s="155">
        <v>161</v>
      </c>
      <c r="BA34" s="156">
        <f t="shared" ref="BA34:BA41" si="25">(AY34/AZ34)</f>
        <v>3.9751552795031057E-2</v>
      </c>
      <c r="BB34" s="180"/>
      <c r="BC34" s="151"/>
      <c r="BD34" s="152"/>
    </row>
    <row r="35" spans="1:56" x14ac:dyDescent="0.25">
      <c r="A35" s="258" t="s">
        <v>71</v>
      </c>
      <c r="B35" s="259"/>
      <c r="C35" s="73"/>
      <c r="D35" s="43">
        <v>3</v>
      </c>
      <c r="E35" s="15">
        <v>0</v>
      </c>
      <c r="F35" s="53"/>
      <c r="G35" s="8">
        <v>41</v>
      </c>
      <c r="H35" s="59"/>
      <c r="I35" s="15"/>
      <c r="J35" s="73"/>
      <c r="K35" s="43">
        <v>0</v>
      </c>
      <c r="L35" s="15">
        <v>1</v>
      </c>
      <c r="M35" s="53"/>
      <c r="N35" s="8">
        <v>23</v>
      </c>
      <c r="O35" s="59"/>
      <c r="P35" s="15"/>
      <c r="Q35" s="73"/>
      <c r="R35" s="43">
        <v>0</v>
      </c>
      <c r="S35" s="15">
        <v>0</v>
      </c>
      <c r="T35" s="53"/>
      <c r="U35" s="8">
        <v>31</v>
      </c>
      <c r="V35" s="59"/>
      <c r="W35" s="15"/>
      <c r="X35" s="73"/>
      <c r="Y35" s="43">
        <v>0</v>
      </c>
      <c r="Z35" s="15">
        <v>2</v>
      </c>
      <c r="AA35" s="53"/>
      <c r="AB35" s="8">
        <v>15</v>
      </c>
      <c r="AC35" s="59"/>
      <c r="AD35" s="15"/>
      <c r="AE35" s="73"/>
      <c r="AF35" s="43">
        <v>14</v>
      </c>
      <c r="AG35" s="15">
        <v>5</v>
      </c>
      <c r="AH35" s="53"/>
      <c r="AI35" s="8">
        <v>35</v>
      </c>
      <c r="AJ35" s="59"/>
      <c r="AK35" s="15"/>
      <c r="AL35" s="164" t="s">
        <v>71</v>
      </c>
      <c r="AM35" s="184"/>
      <c r="AN35" s="134"/>
      <c r="AO35" s="135"/>
      <c r="AP35" s="177">
        <f>AVERAGE(D35,K35,R35,Y35,AF35)</f>
        <v>3.4</v>
      </c>
      <c r="AQ35" s="122">
        <v>32</v>
      </c>
      <c r="AR35" s="130">
        <f t="shared" ref="AR35:AR37" si="26">(AP35/AQ35)</f>
        <v>0.10625</v>
      </c>
      <c r="AS35" s="195">
        <f>AVERAGE(E35,L35,S35,Z35,AG35)</f>
        <v>1.6</v>
      </c>
      <c r="AT35" s="194">
        <v>23</v>
      </c>
      <c r="AU35" s="130">
        <f t="shared" ref="AU35:AU36" si="27">(AS35/AT35)</f>
        <v>6.9565217391304349E-2</v>
      </c>
      <c r="AV35" s="171"/>
      <c r="AW35" s="134"/>
      <c r="AX35" s="135"/>
      <c r="AY35" s="177">
        <f t="shared" si="24"/>
        <v>29</v>
      </c>
      <c r="AZ35" s="122">
        <v>223</v>
      </c>
      <c r="BA35" s="130">
        <f t="shared" si="25"/>
        <v>0.13004484304932734</v>
      </c>
      <c r="BB35" s="171"/>
      <c r="BC35" s="134"/>
      <c r="BD35" s="135"/>
    </row>
    <row r="36" spans="1:56" x14ac:dyDescent="0.25">
      <c r="A36" s="290" t="s">
        <v>98</v>
      </c>
      <c r="B36" s="291"/>
      <c r="C36" s="73"/>
      <c r="D36" s="53"/>
      <c r="E36" s="15">
        <v>1</v>
      </c>
      <c r="F36" s="53"/>
      <c r="G36" s="8">
        <v>48</v>
      </c>
      <c r="H36" s="59"/>
      <c r="I36" s="15"/>
      <c r="J36" s="73"/>
      <c r="K36" s="53"/>
      <c r="L36" s="43">
        <v>1</v>
      </c>
      <c r="M36" s="53"/>
      <c r="N36" s="8">
        <v>38</v>
      </c>
      <c r="O36" s="59"/>
      <c r="P36" s="15"/>
      <c r="Q36" s="73"/>
      <c r="R36" s="53"/>
      <c r="S36" s="43">
        <v>0</v>
      </c>
      <c r="T36" s="53"/>
      <c r="U36" s="8">
        <v>36</v>
      </c>
      <c r="V36" s="59"/>
      <c r="W36" s="15"/>
      <c r="X36" s="73"/>
      <c r="Y36" s="70"/>
      <c r="Z36" s="43">
        <v>6</v>
      </c>
      <c r="AA36" s="53"/>
      <c r="AB36" s="8">
        <v>25</v>
      </c>
      <c r="AC36" s="59"/>
      <c r="AD36" s="15"/>
      <c r="AE36" s="73"/>
      <c r="AF36" s="70"/>
      <c r="AG36" s="15">
        <v>0</v>
      </c>
      <c r="AH36" s="53"/>
      <c r="AI36" s="8">
        <v>39</v>
      </c>
      <c r="AJ36" s="59"/>
      <c r="AK36" s="15"/>
      <c r="AL36" s="164" t="s">
        <v>98</v>
      </c>
      <c r="AM36" s="184"/>
      <c r="AN36" s="134"/>
      <c r="AO36" s="135"/>
      <c r="AP36" s="184"/>
      <c r="AQ36" s="134"/>
      <c r="AR36" s="135"/>
      <c r="AS36" s="170">
        <f>AVERAGE(E36,L36,S36,Z36,AG36)</f>
        <v>1.6</v>
      </c>
      <c r="AT36" s="129">
        <v>57</v>
      </c>
      <c r="AU36" s="140">
        <f t="shared" si="27"/>
        <v>2.8070175438596492E-2</v>
      </c>
      <c r="AV36" s="171"/>
      <c r="AW36" s="134"/>
      <c r="AX36" s="135"/>
      <c r="AY36" s="177">
        <f>AVERAGE(G36,N36,U36,AB36,AI36)</f>
        <v>37.200000000000003</v>
      </c>
      <c r="AZ36" s="122">
        <v>147</v>
      </c>
      <c r="BA36" s="130">
        <f t="shared" si="25"/>
        <v>0.25306122448979596</v>
      </c>
      <c r="BB36" s="171"/>
      <c r="BC36" s="134"/>
      <c r="BD36" s="135"/>
    </row>
    <row r="37" spans="1:56" x14ac:dyDescent="0.25">
      <c r="A37" s="258" t="s">
        <v>65</v>
      </c>
      <c r="B37" s="259"/>
      <c r="C37" s="76"/>
      <c r="D37" s="43">
        <v>46</v>
      </c>
      <c r="E37" s="53"/>
      <c r="F37" s="53"/>
      <c r="G37" s="8">
        <v>0</v>
      </c>
      <c r="H37" s="59"/>
      <c r="I37" s="15"/>
      <c r="J37" s="76"/>
      <c r="K37" s="43">
        <v>22</v>
      </c>
      <c r="L37" s="53"/>
      <c r="M37" s="53"/>
      <c r="N37" s="8">
        <v>13</v>
      </c>
      <c r="O37" s="59"/>
      <c r="P37" s="15"/>
      <c r="Q37" s="76"/>
      <c r="R37" s="43">
        <v>50</v>
      </c>
      <c r="S37" s="53"/>
      <c r="T37" s="53"/>
      <c r="U37" s="8">
        <v>0</v>
      </c>
      <c r="V37" s="59"/>
      <c r="W37" s="15"/>
      <c r="X37" s="76"/>
      <c r="Y37" s="43">
        <v>24</v>
      </c>
      <c r="Z37" s="53"/>
      <c r="AA37" s="53"/>
      <c r="AB37" s="8">
        <v>20</v>
      </c>
      <c r="AC37" s="59"/>
      <c r="AD37" s="15"/>
      <c r="AE37" s="76"/>
      <c r="AF37" s="43">
        <v>15</v>
      </c>
      <c r="AG37" s="53"/>
      <c r="AH37" s="53"/>
      <c r="AI37" s="8">
        <v>7</v>
      </c>
      <c r="AJ37" s="59"/>
      <c r="AK37" s="15"/>
      <c r="AL37" s="164" t="s">
        <v>65</v>
      </c>
      <c r="AM37" s="184"/>
      <c r="AN37" s="134"/>
      <c r="AO37" s="135"/>
      <c r="AP37" s="177">
        <f>AVERAGE(D37,K37,R37,Y37,AF37)</f>
        <v>31.4</v>
      </c>
      <c r="AQ37" s="122">
        <v>65</v>
      </c>
      <c r="AR37" s="130">
        <f t="shared" si="26"/>
        <v>0.48307692307692307</v>
      </c>
      <c r="AS37" s="196"/>
      <c r="AT37" s="134"/>
      <c r="AU37" s="197"/>
      <c r="AV37" s="171"/>
      <c r="AW37" s="134"/>
      <c r="AX37" s="135"/>
      <c r="AY37" s="177">
        <f t="shared" si="24"/>
        <v>8</v>
      </c>
      <c r="AZ37" s="122">
        <v>28</v>
      </c>
      <c r="BA37" s="130">
        <f t="shared" si="25"/>
        <v>0.2857142857142857</v>
      </c>
      <c r="BB37" s="171"/>
      <c r="BC37" s="134"/>
      <c r="BD37" s="135"/>
    </row>
    <row r="38" spans="1:56" x14ac:dyDescent="0.25">
      <c r="A38" s="251" t="s">
        <v>66</v>
      </c>
      <c r="B38" s="276"/>
      <c r="C38" s="76"/>
      <c r="D38" s="71"/>
      <c r="E38" s="53"/>
      <c r="F38" s="53"/>
      <c r="G38" s="8">
        <v>4</v>
      </c>
      <c r="H38" s="59"/>
      <c r="I38" s="15"/>
      <c r="J38" s="76"/>
      <c r="K38" s="71"/>
      <c r="L38" s="53"/>
      <c r="M38" s="53"/>
      <c r="N38" s="8">
        <v>6</v>
      </c>
      <c r="O38" s="59"/>
      <c r="P38" s="15"/>
      <c r="Q38" s="76"/>
      <c r="R38" s="71"/>
      <c r="S38" s="53"/>
      <c r="T38" s="53"/>
      <c r="U38" s="8">
        <v>4</v>
      </c>
      <c r="V38" s="59"/>
      <c r="W38" s="15"/>
      <c r="X38" s="76"/>
      <c r="Y38" s="71"/>
      <c r="Z38" s="53"/>
      <c r="AA38" s="53"/>
      <c r="AB38" s="8">
        <v>4</v>
      </c>
      <c r="AC38" s="59"/>
      <c r="AD38" s="15"/>
      <c r="AE38" s="76"/>
      <c r="AF38" s="71"/>
      <c r="AG38" s="53"/>
      <c r="AH38" s="53"/>
      <c r="AI38" s="8">
        <v>9</v>
      </c>
      <c r="AJ38" s="59"/>
      <c r="AK38" s="15"/>
      <c r="AL38" s="165" t="s">
        <v>66</v>
      </c>
      <c r="AM38" s="184"/>
      <c r="AN38" s="134"/>
      <c r="AO38" s="135"/>
      <c r="AP38" s="171"/>
      <c r="AQ38" s="134"/>
      <c r="AR38" s="135"/>
      <c r="AS38" s="196"/>
      <c r="AT38" s="134"/>
      <c r="AU38" s="197"/>
      <c r="AV38" s="171"/>
      <c r="AW38" s="134"/>
      <c r="AX38" s="135"/>
      <c r="AY38" s="177">
        <f t="shared" si="24"/>
        <v>5.4</v>
      </c>
      <c r="AZ38" s="122">
        <v>60</v>
      </c>
      <c r="BA38" s="130">
        <f t="shared" si="25"/>
        <v>9.0000000000000011E-2</v>
      </c>
      <c r="BB38" s="171"/>
      <c r="BC38" s="134"/>
      <c r="BD38" s="135"/>
    </row>
    <row r="39" spans="1:56" x14ac:dyDescent="0.25">
      <c r="A39" s="258" t="s">
        <v>67</v>
      </c>
      <c r="B39" s="259"/>
      <c r="C39" s="73"/>
      <c r="D39" s="70"/>
      <c r="E39" s="53"/>
      <c r="F39" s="53"/>
      <c r="G39" s="8">
        <v>18</v>
      </c>
      <c r="H39" s="59"/>
      <c r="I39" s="15"/>
      <c r="J39" s="73"/>
      <c r="K39" s="70"/>
      <c r="L39" s="53"/>
      <c r="M39" s="53"/>
      <c r="N39" s="8">
        <v>8</v>
      </c>
      <c r="O39" s="59"/>
      <c r="P39" s="15"/>
      <c r="Q39" s="73"/>
      <c r="R39" s="70"/>
      <c r="S39" s="53"/>
      <c r="T39" s="53"/>
      <c r="U39" s="8">
        <v>9</v>
      </c>
      <c r="V39" s="59"/>
      <c r="W39" s="15"/>
      <c r="X39" s="73"/>
      <c r="Y39" s="70"/>
      <c r="Z39" s="53"/>
      <c r="AA39" s="53"/>
      <c r="AB39" s="8">
        <v>7</v>
      </c>
      <c r="AC39" s="59"/>
      <c r="AD39" s="15"/>
      <c r="AE39" s="73"/>
      <c r="AF39" s="70"/>
      <c r="AG39" s="53"/>
      <c r="AH39" s="53"/>
      <c r="AI39" s="8">
        <v>10</v>
      </c>
      <c r="AJ39" s="59"/>
      <c r="AK39" s="15"/>
      <c r="AL39" s="164" t="s">
        <v>67</v>
      </c>
      <c r="AM39" s="184"/>
      <c r="AN39" s="134"/>
      <c r="AO39" s="135"/>
      <c r="AP39" s="171"/>
      <c r="AQ39" s="134"/>
      <c r="AR39" s="141"/>
      <c r="AS39" s="196"/>
      <c r="AT39" s="134"/>
      <c r="AU39" s="197"/>
      <c r="AV39" s="171"/>
      <c r="AW39" s="134"/>
      <c r="AX39" s="135"/>
      <c r="AY39" s="177">
        <f t="shared" si="24"/>
        <v>10.4</v>
      </c>
      <c r="AZ39" s="122">
        <v>108</v>
      </c>
      <c r="BA39" s="130">
        <f t="shared" si="25"/>
        <v>9.6296296296296297E-2</v>
      </c>
      <c r="BB39" s="171"/>
      <c r="BC39" s="134"/>
      <c r="BD39" s="135"/>
    </row>
    <row r="40" spans="1:56" x14ac:dyDescent="0.25">
      <c r="A40" s="258" t="s">
        <v>68</v>
      </c>
      <c r="B40" s="259"/>
      <c r="C40" s="73"/>
      <c r="D40" s="70"/>
      <c r="E40" s="53"/>
      <c r="F40" s="53"/>
      <c r="G40" s="8">
        <v>0</v>
      </c>
      <c r="H40" s="59"/>
      <c r="I40" s="15"/>
      <c r="J40" s="73"/>
      <c r="K40" s="70"/>
      <c r="L40" s="53"/>
      <c r="M40" s="53"/>
      <c r="N40" s="8">
        <v>4</v>
      </c>
      <c r="O40" s="59"/>
      <c r="P40" s="15"/>
      <c r="Q40" s="73"/>
      <c r="R40" s="70"/>
      <c r="S40" s="53"/>
      <c r="T40" s="53"/>
      <c r="U40" s="8">
        <v>0</v>
      </c>
      <c r="V40" s="59"/>
      <c r="W40" s="15"/>
      <c r="X40" s="73"/>
      <c r="Y40" s="70"/>
      <c r="Z40" s="53"/>
      <c r="AA40" s="53"/>
      <c r="AB40" s="8">
        <v>1</v>
      </c>
      <c r="AC40" s="59"/>
      <c r="AD40" s="15"/>
      <c r="AE40" s="73"/>
      <c r="AF40" s="70"/>
      <c r="AG40" s="53"/>
      <c r="AH40" s="53"/>
      <c r="AI40" s="8">
        <v>9</v>
      </c>
      <c r="AJ40" s="59"/>
      <c r="AK40" s="15"/>
      <c r="AL40" s="164" t="s">
        <v>68</v>
      </c>
      <c r="AM40" s="184"/>
      <c r="AN40" s="134"/>
      <c r="AO40" s="135"/>
      <c r="AP40" s="171"/>
      <c r="AQ40" s="134"/>
      <c r="AR40" s="135"/>
      <c r="AS40" s="196"/>
      <c r="AT40" s="134"/>
      <c r="AU40" s="197"/>
      <c r="AV40" s="171"/>
      <c r="AW40" s="134"/>
      <c r="AX40" s="135"/>
      <c r="AY40" s="177">
        <f t="shared" si="24"/>
        <v>2.8</v>
      </c>
      <c r="AZ40" s="122">
        <v>64</v>
      </c>
      <c r="BA40" s="130">
        <f t="shared" si="25"/>
        <v>4.3749999999999997E-2</v>
      </c>
      <c r="BB40" s="171"/>
      <c r="BC40" s="134"/>
      <c r="BD40" s="135"/>
    </row>
    <row r="41" spans="1:56" ht="15.75" thickBot="1" x14ac:dyDescent="0.3">
      <c r="A41" s="272" t="s">
        <v>69</v>
      </c>
      <c r="B41" s="289"/>
      <c r="C41" s="77"/>
      <c r="D41" s="48">
        <v>37</v>
      </c>
      <c r="E41" s="66"/>
      <c r="F41" s="66"/>
      <c r="G41" s="19">
        <v>77</v>
      </c>
      <c r="H41" s="63"/>
      <c r="I41" s="15"/>
      <c r="J41" s="77"/>
      <c r="K41" s="48">
        <v>34</v>
      </c>
      <c r="L41" s="66"/>
      <c r="M41" s="66"/>
      <c r="N41" s="19">
        <v>59</v>
      </c>
      <c r="O41" s="63"/>
      <c r="P41" s="15"/>
      <c r="Q41" s="77"/>
      <c r="R41" s="48">
        <v>32</v>
      </c>
      <c r="S41" s="66"/>
      <c r="T41" s="66"/>
      <c r="U41" s="19">
        <v>57</v>
      </c>
      <c r="V41" s="63"/>
      <c r="W41" s="15"/>
      <c r="X41" s="77"/>
      <c r="Y41" s="48">
        <v>31</v>
      </c>
      <c r="Z41" s="66"/>
      <c r="AA41" s="66"/>
      <c r="AB41" s="19">
        <v>59</v>
      </c>
      <c r="AC41" s="63"/>
      <c r="AD41" s="15"/>
      <c r="AE41" s="77"/>
      <c r="AF41" s="48">
        <v>26</v>
      </c>
      <c r="AG41" s="66"/>
      <c r="AH41" s="66"/>
      <c r="AI41" s="19">
        <v>41</v>
      </c>
      <c r="AJ41" s="63"/>
      <c r="AK41" s="15"/>
      <c r="AL41" s="166" t="s">
        <v>69</v>
      </c>
      <c r="AM41" s="185"/>
      <c r="AN41" s="136"/>
      <c r="AO41" s="137"/>
      <c r="AP41" s="181">
        <f>AVERAGE(D41,K41,R41,Y41,AF41)</f>
        <v>32</v>
      </c>
      <c r="AQ41" s="133">
        <v>81</v>
      </c>
      <c r="AR41" s="132">
        <f t="shared" ref="AR41" si="28">(AP41/AQ41)</f>
        <v>0.39506172839506171</v>
      </c>
      <c r="AS41" s="205"/>
      <c r="AT41" s="136"/>
      <c r="AU41" s="206"/>
      <c r="AV41" s="178"/>
      <c r="AW41" s="136"/>
      <c r="AX41" s="137"/>
      <c r="AY41" s="181">
        <f t="shared" si="24"/>
        <v>58.6</v>
      </c>
      <c r="AZ41" s="133">
        <v>335</v>
      </c>
      <c r="BA41" s="132">
        <f t="shared" si="25"/>
        <v>0.17492537313432835</v>
      </c>
      <c r="BB41" s="178"/>
      <c r="BC41" s="136"/>
      <c r="BD41" s="137"/>
    </row>
    <row r="42" spans="1:56" x14ac:dyDescent="0.25">
      <c r="C42" s="35"/>
      <c r="D42" s="35">
        <f>SUM(D34:D41)</f>
        <v>86</v>
      </c>
      <c r="E42" s="35">
        <f>SUM(E35:E36)</f>
        <v>1</v>
      </c>
      <c r="F42" s="35"/>
      <c r="G42" s="35">
        <f>SUM(G34:G41)</f>
        <v>191</v>
      </c>
      <c r="H42" s="35"/>
      <c r="I42" s="36"/>
      <c r="J42" s="35"/>
      <c r="K42" s="35">
        <f>SUM(K34:K41)</f>
        <v>56</v>
      </c>
      <c r="L42" s="35">
        <f>SUM(L35:L36)</f>
        <v>2</v>
      </c>
      <c r="M42" s="35"/>
      <c r="N42" s="35">
        <f>SUM(N34:N41)</f>
        <v>151</v>
      </c>
      <c r="O42" s="35"/>
      <c r="P42" s="36"/>
      <c r="Q42" s="35"/>
      <c r="R42" s="35">
        <f>SUM(R34:R41)</f>
        <v>82</v>
      </c>
      <c r="S42" s="35">
        <f>SUM(S35:S36)</f>
        <v>0</v>
      </c>
      <c r="T42" s="35"/>
      <c r="U42" s="35">
        <f>SUM(U34:U41)</f>
        <v>148</v>
      </c>
      <c r="V42" s="35"/>
      <c r="W42" s="36"/>
      <c r="X42" s="35"/>
      <c r="Y42" s="35">
        <f>SUM(Y34:Y41)</f>
        <v>55</v>
      </c>
      <c r="Z42" s="35">
        <f>SUM(Z35:Z36)</f>
        <v>8</v>
      </c>
      <c r="AA42" s="35"/>
      <c r="AB42" s="35">
        <f>SUM(AB34:AB41)</f>
        <v>138</v>
      </c>
      <c r="AC42" s="35"/>
      <c r="AD42" s="36"/>
      <c r="AE42" s="35"/>
      <c r="AF42" s="35">
        <f>SUM(AF34:AF41)</f>
        <v>55</v>
      </c>
      <c r="AG42" s="35">
        <f>SUM(AG35:AG36)</f>
        <v>5</v>
      </c>
      <c r="AH42" s="35"/>
      <c r="AI42" s="35">
        <f>SUM(AI34:AI41)</f>
        <v>161</v>
      </c>
      <c r="AJ42" s="35"/>
      <c r="AK42" s="128"/>
      <c r="AL42" s="36"/>
      <c r="AM42" s="182"/>
      <c r="AN42" s="15"/>
      <c r="AO42" s="22"/>
      <c r="AP42" s="182"/>
      <c r="AQ42" s="15"/>
      <c r="AR42" s="144"/>
      <c r="AS42" s="207"/>
      <c r="AT42" s="15"/>
      <c r="AU42" s="145"/>
      <c r="AV42" s="182"/>
      <c r="AW42" s="15"/>
      <c r="AX42" s="22"/>
      <c r="AY42" s="182"/>
      <c r="AZ42" s="15"/>
      <c r="BA42" s="22"/>
      <c r="BB42" s="182"/>
      <c r="BC42" s="15"/>
      <c r="BD42" s="22"/>
    </row>
    <row r="43" spans="1:56" ht="15.75" thickBot="1" x14ac:dyDescent="0.3">
      <c r="A43" s="248" t="s">
        <v>72</v>
      </c>
      <c r="B43" s="248"/>
      <c r="C43" s="14"/>
      <c r="D43" s="14"/>
      <c r="E43" s="15"/>
      <c r="F43" s="15"/>
      <c r="G43" s="15"/>
      <c r="H43" s="15"/>
      <c r="I43" s="15"/>
      <c r="J43" s="14"/>
      <c r="K43" s="14"/>
      <c r="L43" s="15"/>
      <c r="M43" s="15"/>
      <c r="N43" s="15"/>
      <c r="O43" s="15"/>
      <c r="P43" s="15"/>
      <c r="Q43" s="14"/>
      <c r="R43" s="14"/>
      <c r="S43" s="15"/>
      <c r="T43" s="15"/>
      <c r="U43" s="15"/>
      <c r="V43" s="15"/>
      <c r="W43" s="15"/>
      <c r="X43" s="14"/>
      <c r="Y43" s="14"/>
      <c r="Z43" s="15"/>
      <c r="AA43" s="15"/>
      <c r="AB43" s="15"/>
      <c r="AC43" s="15"/>
      <c r="AD43" s="15"/>
      <c r="AE43" s="14"/>
      <c r="AF43" s="14"/>
      <c r="AG43" s="15"/>
      <c r="AH43" s="15"/>
      <c r="AI43" s="15"/>
      <c r="AJ43" s="15"/>
      <c r="AK43" s="15"/>
      <c r="AL43" s="15"/>
      <c r="AM43" s="182"/>
      <c r="AN43" s="15"/>
      <c r="AO43" s="22"/>
      <c r="AP43" s="183"/>
      <c r="AQ43" s="146"/>
      <c r="AR43" s="147"/>
      <c r="AS43" s="207"/>
      <c r="AT43" s="15"/>
      <c r="AU43" s="145"/>
      <c r="AV43" s="182"/>
      <c r="AW43" s="15"/>
      <c r="AX43" s="22"/>
      <c r="AY43" s="182"/>
      <c r="AZ43" s="15"/>
      <c r="BA43" s="22"/>
      <c r="BB43" s="182"/>
      <c r="BC43" s="15"/>
      <c r="BD43" s="22"/>
    </row>
    <row r="44" spans="1:56" x14ac:dyDescent="0.25">
      <c r="A44" s="251" t="s">
        <v>9</v>
      </c>
      <c r="B44" s="252"/>
      <c r="C44" s="27">
        <v>35</v>
      </c>
      <c r="D44" s="107"/>
      <c r="E44" s="68"/>
      <c r="F44" s="68"/>
      <c r="G44" s="68"/>
      <c r="H44" s="69"/>
      <c r="I44" s="15"/>
      <c r="J44" s="27">
        <v>25</v>
      </c>
      <c r="K44" s="107"/>
      <c r="L44" s="68"/>
      <c r="M44" s="68"/>
      <c r="N44" s="68"/>
      <c r="O44" s="69"/>
      <c r="P44" s="15"/>
      <c r="Q44" s="27">
        <v>34</v>
      </c>
      <c r="R44" s="107"/>
      <c r="S44" s="68"/>
      <c r="T44" s="68"/>
      <c r="U44" s="68"/>
      <c r="V44" s="69"/>
      <c r="W44" s="15"/>
      <c r="X44" s="27">
        <v>31</v>
      </c>
      <c r="Y44" s="107"/>
      <c r="Z44" s="68"/>
      <c r="AA44" s="68"/>
      <c r="AB44" s="68"/>
      <c r="AC44" s="69"/>
      <c r="AD44" s="15"/>
      <c r="AE44" s="27">
        <v>35</v>
      </c>
      <c r="AF44" s="107"/>
      <c r="AG44" s="68"/>
      <c r="AH44" s="68"/>
      <c r="AI44" s="68"/>
      <c r="AJ44" s="69"/>
      <c r="AK44" s="15"/>
      <c r="AL44" s="163" t="s">
        <v>9</v>
      </c>
      <c r="AM44" s="189">
        <f>AVERAGE(C44,J44,Q44,X44,AE44)</f>
        <v>32</v>
      </c>
      <c r="AN44" s="153">
        <v>54</v>
      </c>
      <c r="AO44" s="154">
        <f>(AM44/AN44)</f>
        <v>0.59259259259259256</v>
      </c>
      <c r="AP44" s="180"/>
      <c r="AQ44" s="158"/>
      <c r="AR44" s="159"/>
      <c r="AS44" s="203"/>
      <c r="AT44" s="151"/>
      <c r="AU44" s="204"/>
      <c r="AV44" s="180"/>
      <c r="AW44" s="158"/>
      <c r="AX44" s="159"/>
      <c r="AY44" s="180"/>
      <c r="AZ44" s="151"/>
      <c r="BA44" s="152"/>
      <c r="BB44" s="180"/>
      <c r="BC44" s="151"/>
      <c r="BD44" s="152"/>
    </row>
    <row r="45" spans="1:56" x14ac:dyDescent="0.25">
      <c r="A45" s="258" t="s">
        <v>16</v>
      </c>
      <c r="B45" s="260"/>
      <c r="C45" s="7">
        <v>49</v>
      </c>
      <c r="D45" s="70"/>
      <c r="E45" s="53"/>
      <c r="F45" s="53"/>
      <c r="G45" s="53"/>
      <c r="H45" s="59"/>
      <c r="I45" s="15"/>
      <c r="J45" s="7">
        <v>54</v>
      </c>
      <c r="K45" s="70"/>
      <c r="L45" s="53"/>
      <c r="M45" s="53"/>
      <c r="N45" s="53"/>
      <c r="O45" s="59"/>
      <c r="P45" s="15"/>
      <c r="Q45" s="7">
        <v>47</v>
      </c>
      <c r="R45" s="70"/>
      <c r="S45" s="53"/>
      <c r="T45" s="53"/>
      <c r="U45" s="53"/>
      <c r="V45" s="59"/>
      <c r="W45" s="15"/>
      <c r="X45" s="7">
        <v>55</v>
      </c>
      <c r="Y45" s="70"/>
      <c r="Z45" s="53"/>
      <c r="AA45" s="53"/>
      <c r="AB45" s="53"/>
      <c r="AC45" s="59"/>
      <c r="AD45" s="15"/>
      <c r="AE45" s="7">
        <v>55</v>
      </c>
      <c r="AF45" s="70"/>
      <c r="AG45" s="53"/>
      <c r="AH45" s="53"/>
      <c r="AI45" s="53"/>
      <c r="AJ45" s="59"/>
      <c r="AK45" s="15"/>
      <c r="AL45" s="164" t="s">
        <v>16</v>
      </c>
      <c r="AM45" s="187">
        <f>AVERAGE(C45,J45,Q45,X45,AE45)</f>
        <v>52</v>
      </c>
      <c r="AN45" s="129">
        <v>72</v>
      </c>
      <c r="AO45" s="140">
        <f>(AM45/AN45)</f>
        <v>0.72222222222222221</v>
      </c>
      <c r="AP45" s="171"/>
      <c r="AQ45" s="138"/>
      <c r="AR45" s="157"/>
      <c r="AS45" s="196"/>
      <c r="AT45" s="134"/>
      <c r="AU45" s="197"/>
      <c r="AV45" s="171"/>
      <c r="AW45" s="138"/>
      <c r="AX45" s="157"/>
      <c r="AY45" s="171"/>
      <c r="AZ45" s="134"/>
      <c r="BA45" s="135"/>
      <c r="BB45" s="171"/>
      <c r="BC45" s="134"/>
      <c r="BD45" s="135"/>
    </row>
    <row r="46" spans="1:56" x14ac:dyDescent="0.25">
      <c r="A46" s="258" t="s">
        <v>17</v>
      </c>
      <c r="B46" s="260"/>
      <c r="C46" s="7">
        <v>162</v>
      </c>
      <c r="D46" s="70"/>
      <c r="E46" s="53"/>
      <c r="F46" s="53"/>
      <c r="G46" s="53"/>
      <c r="H46" s="59"/>
      <c r="I46" s="15"/>
      <c r="J46" s="7">
        <v>153</v>
      </c>
      <c r="K46" s="70"/>
      <c r="L46" s="53"/>
      <c r="M46" s="53"/>
      <c r="N46" s="53"/>
      <c r="O46" s="59"/>
      <c r="P46" s="15"/>
      <c r="Q46" s="7">
        <v>150</v>
      </c>
      <c r="R46" s="70"/>
      <c r="S46" s="53"/>
      <c r="T46" s="53"/>
      <c r="U46" s="53"/>
      <c r="V46" s="59"/>
      <c r="W46" s="15"/>
      <c r="X46" s="7">
        <v>181</v>
      </c>
      <c r="Y46" s="70"/>
      <c r="Z46" s="53"/>
      <c r="AA46" s="53"/>
      <c r="AB46" s="53"/>
      <c r="AC46" s="59"/>
      <c r="AD46" s="15"/>
      <c r="AE46" s="7">
        <v>163</v>
      </c>
      <c r="AF46" s="70"/>
      <c r="AG46" s="53"/>
      <c r="AH46" s="53"/>
      <c r="AI46" s="53"/>
      <c r="AJ46" s="59"/>
      <c r="AK46" s="15"/>
      <c r="AL46" s="164" t="s">
        <v>17</v>
      </c>
      <c r="AM46" s="187">
        <f>AVERAGE(C46,J46,Q46,X46,AE46)</f>
        <v>161.80000000000001</v>
      </c>
      <c r="AN46" s="129">
        <v>330</v>
      </c>
      <c r="AO46" s="140">
        <f>(AM46/AN46)</f>
        <v>0.49030303030303035</v>
      </c>
      <c r="AP46" s="171"/>
      <c r="AQ46" s="138"/>
      <c r="AR46" s="157"/>
      <c r="AS46" s="196"/>
      <c r="AT46" s="134"/>
      <c r="AU46" s="197"/>
      <c r="AV46" s="171"/>
      <c r="AW46" s="138"/>
      <c r="AX46" s="157"/>
      <c r="AY46" s="171"/>
      <c r="AZ46" s="134"/>
      <c r="BA46" s="135"/>
      <c r="BB46" s="171"/>
      <c r="BC46" s="134"/>
      <c r="BD46" s="135"/>
    </row>
    <row r="47" spans="1:56" x14ac:dyDescent="0.25">
      <c r="A47" s="258" t="s">
        <v>18</v>
      </c>
      <c r="B47" s="260"/>
      <c r="C47" s="7">
        <v>120</v>
      </c>
      <c r="D47" s="70"/>
      <c r="E47" s="53"/>
      <c r="F47" s="53"/>
      <c r="G47" s="53"/>
      <c r="H47" s="18">
        <v>69</v>
      </c>
      <c r="I47" s="15"/>
      <c r="J47" s="7">
        <v>108</v>
      </c>
      <c r="K47" s="70"/>
      <c r="L47" s="53"/>
      <c r="M47" s="53"/>
      <c r="N47" s="53"/>
      <c r="O47" s="18">
        <v>9</v>
      </c>
      <c r="P47" s="15"/>
      <c r="Q47" s="7">
        <v>122</v>
      </c>
      <c r="R47" s="70"/>
      <c r="S47" s="53"/>
      <c r="T47" s="53"/>
      <c r="U47" s="53"/>
      <c r="V47" s="18">
        <v>35</v>
      </c>
      <c r="W47" s="15"/>
      <c r="X47" s="7">
        <v>23</v>
      </c>
      <c r="Y47" s="70"/>
      <c r="Z47" s="53"/>
      <c r="AA47" s="53"/>
      <c r="AB47" s="53"/>
      <c r="AC47" s="18">
        <v>53</v>
      </c>
      <c r="AD47" s="15"/>
      <c r="AE47" s="7">
        <v>140</v>
      </c>
      <c r="AF47" s="70"/>
      <c r="AG47" s="53"/>
      <c r="AH47" s="53"/>
      <c r="AI47" s="53"/>
      <c r="AJ47" s="18">
        <v>28</v>
      </c>
      <c r="AK47" s="15"/>
      <c r="AL47" s="164" t="s">
        <v>18</v>
      </c>
      <c r="AM47" s="187">
        <f>AVERAGE(C47,J47,Q47,X47,AE47)</f>
        <v>102.6</v>
      </c>
      <c r="AN47" s="129">
        <v>217</v>
      </c>
      <c r="AO47" s="140">
        <f t="shared" ref="AO47" si="29">(AM47/AN47)</f>
        <v>0.47281105990783406</v>
      </c>
      <c r="AP47" s="171"/>
      <c r="AQ47" s="138"/>
      <c r="AR47" s="157"/>
      <c r="AS47" s="196"/>
      <c r="AT47" s="134"/>
      <c r="AU47" s="197"/>
      <c r="AV47" s="171"/>
      <c r="AW47" s="138"/>
      <c r="AX47" s="157"/>
      <c r="AY47" s="171"/>
      <c r="AZ47" s="134"/>
      <c r="BA47" s="135"/>
      <c r="BB47" s="177">
        <f>AVERAGE(H47,O47,V47,AC47,AJ47)</f>
        <v>38.799999999999997</v>
      </c>
      <c r="BC47" s="122">
        <v>138</v>
      </c>
      <c r="BD47" s="130">
        <f t="shared" ref="BD47" si="30">(BB47/BC47)</f>
        <v>0.28115942028985508</v>
      </c>
    </row>
    <row r="48" spans="1:56" x14ac:dyDescent="0.25">
      <c r="A48" s="251" t="s">
        <v>8</v>
      </c>
      <c r="B48" s="252"/>
      <c r="C48" s="58"/>
      <c r="D48" s="43">
        <v>11</v>
      </c>
      <c r="E48" s="8">
        <v>0</v>
      </c>
      <c r="F48" s="53"/>
      <c r="G48" s="53"/>
      <c r="H48" s="59"/>
      <c r="I48" s="15"/>
      <c r="J48" s="58"/>
      <c r="K48" s="43">
        <v>16</v>
      </c>
      <c r="L48" s="8">
        <v>0</v>
      </c>
      <c r="M48" s="53"/>
      <c r="N48" s="53"/>
      <c r="O48" s="59"/>
      <c r="P48" s="15"/>
      <c r="Q48" s="58"/>
      <c r="R48" s="43">
        <v>18</v>
      </c>
      <c r="S48" s="8">
        <v>0</v>
      </c>
      <c r="T48" s="53"/>
      <c r="U48" s="53"/>
      <c r="V48" s="59"/>
      <c r="W48" s="15"/>
      <c r="X48" s="58"/>
      <c r="Y48" s="43">
        <v>5</v>
      </c>
      <c r="Z48" s="8">
        <v>2</v>
      </c>
      <c r="AA48" s="53"/>
      <c r="AB48" s="53"/>
      <c r="AC48" s="59"/>
      <c r="AD48" s="15"/>
      <c r="AE48" s="58"/>
      <c r="AF48" s="43">
        <v>69</v>
      </c>
      <c r="AG48" s="8">
        <v>0</v>
      </c>
      <c r="AH48" s="53"/>
      <c r="AI48" s="53"/>
      <c r="AJ48" s="59"/>
      <c r="AK48" s="15"/>
      <c r="AL48" s="165" t="s">
        <v>8</v>
      </c>
      <c r="AM48" s="184"/>
      <c r="AN48" s="134"/>
      <c r="AO48" s="141"/>
      <c r="AP48" s="177">
        <f>AVERAGE(D48,K48,R48,Y48,AF48)</f>
        <v>23.8</v>
      </c>
      <c r="AQ48" s="122">
        <v>485</v>
      </c>
      <c r="AR48" s="130">
        <f t="shared" ref="AR48" si="31">(AP48/AQ48)</f>
        <v>4.9072164948453609E-2</v>
      </c>
      <c r="AS48" s="195">
        <f>AVERAGE(E48,L48,S48,Z48,AG48)</f>
        <v>0.4</v>
      </c>
      <c r="AT48" s="194">
        <v>232</v>
      </c>
      <c r="AU48" s="130">
        <f t="shared" ref="AU48" si="32">(AS48/AT48)</f>
        <v>1.724137931034483E-3</v>
      </c>
      <c r="AV48" s="171"/>
      <c r="AW48" s="138"/>
      <c r="AX48" s="157"/>
      <c r="AY48" s="171"/>
      <c r="AZ48" s="134"/>
      <c r="BA48" s="135"/>
      <c r="BB48" s="171"/>
      <c r="BC48" s="134"/>
      <c r="BD48" s="135"/>
    </row>
    <row r="49" spans="1:74" x14ac:dyDescent="0.25">
      <c r="A49" s="258" t="s">
        <v>19</v>
      </c>
      <c r="B49" s="260"/>
      <c r="C49" s="7">
        <v>24</v>
      </c>
      <c r="D49" s="70"/>
      <c r="E49" s="53"/>
      <c r="F49" s="53"/>
      <c r="G49" s="53"/>
      <c r="H49" s="59"/>
      <c r="I49" s="15"/>
      <c r="J49" s="7">
        <v>18</v>
      </c>
      <c r="K49" s="70"/>
      <c r="L49" s="53"/>
      <c r="M49" s="53"/>
      <c r="N49" s="53"/>
      <c r="O49" s="59"/>
      <c r="P49" s="15"/>
      <c r="Q49" s="7">
        <v>11</v>
      </c>
      <c r="R49" s="70"/>
      <c r="S49" s="53"/>
      <c r="T49" s="53"/>
      <c r="U49" s="53"/>
      <c r="V49" s="59"/>
      <c r="W49" s="15"/>
      <c r="X49" s="7">
        <v>30</v>
      </c>
      <c r="Y49" s="70"/>
      <c r="Z49" s="53"/>
      <c r="AA49" s="53"/>
      <c r="AB49" s="53"/>
      <c r="AC49" s="59"/>
      <c r="AD49" s="15"/>
      <c r="AE49" s="7">
        <v>17</v>
      </c>
      <c r="AF49" s="70"/>
      <c r="AG49" s="53"/>
      <c r="AH49" s="53"/>
      <c r="AI49" s="53"/>
      <c r="AJ49" s="59"/>
      <c r="AK49" s="15"/>
      <c r="AL49" s="164" t="s">
        <v>19</v>
      </c>
      <c r="AM49" s="187">
        <f>AVERAGE(C49,J49,Q49,X49,AE49)</f>
        <v>20</v>
      </c>
      <c r="AN49" s="129">
        <v>44</v>
      </c>
      <c r="AO49" s="140">
        <f t="shared" ref="AO49" si="33">(AM49/AN49)</f>
        <v>0.45454545454545453</v>
      </c>
      <c r="AP49" s="171"/>
      <c r="AQ49" s="138"/>
      <c r="AR49" s="157"/>
      <c r="AS49" s="196"/>
      <c r="AT49" s="134"/>
      <c r="AU49" s="197"/>
      <c r="AV49" s="171"/>
      <c r="AW49" s="138"/>
      <c r="AX49" s="157"/>
      <c r="AY49" s="171"/>
      <c r="AZ49" s="134"/>
      <c r="BA49" s="135"/>
      <c r="BB49" s="171"/>
      <c r="BC49" s="134"/>
      <c r="BD49" s="135"/>
    </row>
    <row r="50" spans="1:74" x14ac:dyDescent="0.25">
      <c r="A50" s="251" t="s">
        <v>5</v>
      </c>
      <c r="B50" s="252"/>
      <c r="C50" s="73"/>
      <c r="D50" s="70"/>
      <c r="E50" s="8">
        <v>18</v>
      </c>
      <c r="F50" s="53"/>
      <c r="G50" s="53"/>
      <c r="H50" s="59"/>
      <c r="I50" s="15"/>
      <c r="J50" s="73"/>
      <c r="K50" s="70"/>
      <c r="L50" s="8">
        <v>17</v>
      </c>
      <c r="M50" s="53"/>
      <c r="N50" s="53"/>
      <c r="O50" s="59"/>
      <c r="P50" s="15"/>
      <c r="Q50" s="73"/>
      <c r="R50" s="70"/>
      <c r="S50" s="8">
        <v>11</v>
      </c>
      <c r="T50" s="53"/>
      <c r="U50" s="53"/>
      <c r="V50" s="59"/>
      <c r="W50" s="15"/>
      <c r="X50" s="73"/>
      <c r="Y50" s="70"/>
      <c r="Z50" s="8">
        <v>5</v>
      </c>
      <c r="AA50" s="53"/>
      <c r="AB50" s="53"/>
      <c r="AC50" s="59"/>
      <c r="AD50" s="15"/>
      <c r="AE50" s="73"/>
      <c r="AF50" s="70"/>
      <c r="AG50" s="8">
        <v>67</v>
      </c>
      <c r="AH50" s="53"/>
      <c r="AI50" s="53"/>
      <c r="AJ50" s="59"/>
      <c r="AK50" s="15"/>
      <c r="AL50" s="165" t="s">
        <v>5</v>
      </c>
      <c r="AM50" s="184"/>
      <c r="AN50" s="134"/>
      <c r="AO50" s="141"/>
      <c r="AP50" s="171"/>
      <c r="AQ50" s="138"/>
      <c r="AR50" s="157"/>
      <c r="AS50" s="195">
        <f>AVERAGE(E50,L50,S50,Z50,AG50)</f>
        <v>23.6</v>
      </c>
      <c r="AT50" s="194">
        <v>148</v>
      </c>
      <c r="AU50" s="130">
        <f t="shared" ref="AU50:AU52" si="34">(AS50/AT50)</f>
        <v>0.15945945945945947</v>
      </c>
      <c r="AV50" s="171"/>
      <c r="AW50" s="138"/>
      <c r="AX50" s="157"/>
      <c r="AY50" s="171"/>
      <c r="AZ50" s="134"/>
      <c r="BA50" s="135"/>
      <c r="BB50" s="171"/>
      <c r="BC50" s="134"/>
      <c r="BD50" s="135"/>
    </row>
    <row r="51" spans="1:74" x14ac:dyDescent="0.25">
      <c r="A51" s="251" t="s">
        <v>6</v>
      </c>
      <c r="B51" s="252"/>
      <c r="C51" s="73"/>
      <c r="D51" s="70"/>
      <c r="E51" s="8">
        <v>0</v>
      </c>
      <c r="F51" s="53"/>
      <c r="G51" s="53"/>
      <c r="H51" s="59"/>
      <c r="I51" s="15"/>
      <c r="J51" s="73"/>
      <c r="K51" s="70"/>
      <c r="L51" s="8">
        <v>1</v>
      </c>
      <c r="M51" s="53"/>
      <c r="N51" s="53"/>
      <c r="O51" s="59"/>
      <c r="P51" s="15"/>
      <c r="Q51" s="73"/>
      <c r="R51" s="70"/>
      <c r="S51" s="8">
        <v>0</v>
      </c>
      <c r="T51" s="53"/>
      <c r="U51" s="53"/>
      <c r="V51" s="59"/>
      <c r="W51" s="15"/>
      <c r="X51" s="73"/>
      <c r="Y51" s="70"/>
      <c r="Z51" s="8">
        <v>2</v>
      </c>
      <c r="AA51" s="53"/>
      <c r="AB51" s="53"/>
      <c r="AC51" s="59"/>
      <c r="AD51" s="15"/>
      <c r="AE51" s="73"/>
      <c r="AF51" s="70"/>
      <c r="AG51" s="8">
        <v>1</v>
      </c>
      <c r="AH51" s="53"/>
      <c r="AI51" s="53"/>
      <c r="AJ51" s="59"/>
      <c r="AK51" s="15"/>
      <c r="AL51" s="165" t="s">
        <v>6</v>
      </c>
      <c r="AM51" s="184"/>
      <c r="AN51" s="134"/>
      <c r="AO51" s="141"/>
      <c r="AP51" s="171"/>
      <c r="AQ51" s="138"/>
      <c r="AR51" s="157"/>
      <c r="AS51" s="195">
        <f>AVERAGE(E51,L51,S51,Z51,AG51)</f>
        <v>0.8</v>
      </c>
      <c r="AT51" s="194">
        <v>55</v>
      </c>
      <c r="AU51" s="130">
        <f t="shared" si="34"/>
        <v>1.4545454545454545E-2</v>
      </c>
      <c r="AV51" s="171"/>
      <c r="AW51" s="138"/>
      <c r="AX51" s="157"/>
      <c r="AY51" s="171"/>
      <c r="AZ51" s="134"/>
      <c r="BA51" s="135"/>
      <c r="BB51" s="171"/>
      <c r="BC51" s="134"/>
      <c r="BD51" s="135"/>
    </row>
    <row r="52" spans="1:74" x14ac:dyDescent="0.25">
      <c r="A52" s="251" t="s">
        <v>7</v>
      </c>
      <c r="B52" s="252"/>
      <c r="C52" s="73"/>
      <c r="D52" s="53"/>
      <c r="E52" s="8">
        <v>1</v>
      </c>
      <c r="F52" s="53"/>
      <c r="G52" s="53"/>
      <c r="H52" s="59"/>
      <c r="I52" s="15"/>
      <c r="J52" s="73"/>
      <c r="K52" s="53"/>
      <c r="L52" s="8">
        <v>11</v>
      </c>
      <c r="M52" s="53"/>
      <c r="N52" s="53"/>
      <c r="O52" s="59"/>
      <c r="P52" s="15"/>
      <c r="Q52" s="73"/>
      <c r="R52" s="53"/>
      <c r="S52" s="8">
        <v>0</v>
      </c>
      <c r="T52" s="53"/>
      <c r="U52" s="53"/>
      <c r="V52" s="59"/>
      <c r="W52" s="15"/>
      <c r="X52" s="73"/>
      <c r="Y52" s="53"/>
      <c r="Z52" s="8">
        <v>2</v>
      </c>
      <c r="AA52" s="53"/>
      <c r="AB52" s="53"/>
      <c r="AC52" s="59"/>
      <c r="AD52" s="15"/>
      <c r="AE52" s="73"/>
      <c r="AF52" s="53"/>
      <c r="AG52" s="8">
        <v>36</v>
      </c>
      <c r="AH52" s="53"/>
      <c r="AI52" s="53"/>
      <c r="AJ52" s="59"/>
      <c r="AK52" s="15"/>
      <c r="AL52" s="165" t="s">
        <v>7</v>
      </c>
      <c r="AM52" s="184"/>
      <c r="AN52" s="138"/>
      <c r="AO52" s="157"/>
      <c r="AP52" s="171"/>
      <c r="AQ52" s="138"/>
      <c r="AR52" s="157"/>
      <c r="AS52" s="195">
        <f>AVERAGE(E52,L52,S52,Z52,AG52)</f>
        <v>10</v>
      </c>
      <c r="AT52" s="15">
        <v>136</v>
      </c>
      <c r="AU52" s="130">
        <f t="shared" si="34"/>
        <v>7.3529411764705885E-2</v>
      </c>
      <c r="AV52" s="171"/>
      <c r="AW52" s="138"/>
      <c r="AX52" s="157"/>
      <c r="AY52" s="171"/>
      <c r="AZ52" s="134"/>
      <c r="BA52" s="135"/>
      <c r="BB52" s="171"/>
      <c r="BC52" s="134"/>
      <c r="BD52" s="135"/>
    </row>
    <row r="53" spans="1:74" x14ac:dyDescent="0.25">
      <c r="A53" s="258" t="s">
        <v>55</v>
      </c>
      <c r="B53" s="260"/>
      <c r="C53" s="7">
        <v>5</v>
      </c>
      <c r="D53" s="70"/>
      <c r="E53" s="53"/>
      <c r="F53" s="53"/>
      <c r="G53" s="53"/>
      <c r="H53" s="59"/>
      <c r="I53" s="15"/>
      <c r="J53" s="7">
        <v>6</v>
      </c>
      <c r="K53" s="70"/>
      <c r="L53" s="53"/>
      <c r="M53" s="53"/>
      <c r="N53" s="53"/>
      <c r="O53" s="59"/>
      <c r="P53" s="15"/>
      <c r="Q53" s="7">
        <v>7</v>
      </c>
      <c r="R53" s="70"/>
      <c r="S53" s="53"/>
      <c r="T53" s="53"/>
      <c r="U53" s="53"/>
      <c r="V53" s="59"/>
      <c r="W53" s="15"/>
      <c r="X53" s="7">
        <v>8</v>
      </c>
      <c r="Y53" s="70"/>
      <c r="Z53" s="53"/>
      <c r="AA53" s="53"/>
      <c r="AB53" s="53"/>
      <c r="AC53" s="59"/>
      <c r="AD53" s="15"/>
      <c r="AE53" s="7">
        <v>12</v>
      </c>
      <c r="AF53" s="70"/>
      <c r="AG53" s="53"/>
      <c r="AH53" s="53"/>
      <c r="AI53" s="53"/>
      <c r="AJ53" s="59"/>
      <c r="AK53" s="15"/>
      <c r="AL53" s="164" t="s">
        <v>97</v>
      </c>
      <c r="AM53" s="187">
        <f>AVERAGE(C53,J53,Q53,X53,AE53)</f>
        <v>7.6</v>
      </c>
      <c r="AN53" s="129">
        <v>103</v>
      </c>
      <c r="AO53" s="140">
        <f t="shared" ref="AO53" si="35">(AM53/AN53)</f>
        <v>7.3786407766990289E-2</v>
      </c>
      <c r="AP53" s="171"/>
      <c r="AQ53" s="138"/>
      <c r="AR53" s="157"/>
      <c r="AS53" s="196"/>
      <c r="AT53" s="134"/>
      <c r="AU53" s="197"/>
      <c r="AV53" s="171"/>
      <c r="AW53" s="138"/>
      <c r="AX53" s="157"/>
      <c r="AY53" s="171"/>
      <c r="AZ53" s="134"/>
      <c r="BA53" s="135"/>
      <c r="BB53" s="171"/>
      <c r="BC53" s="134"/>
      <c r="BD53" s="135"/>
    </row>
    <row r="54" spans="1:74" x14ac:dyDescent="0.25">
      <c r="A54" s="258" t="s">
        <v>56</v>
      </c>
      <c r="B54" s="260"/>
      <c r="C54" s="73"/>
      <c r="D54" s="43">
        <v>11</v>
      </c>
      <c r="E54" s="53"/>
      <c r="F54" s="53"/>
      <c r="G54" s="53"/>
      <c r="H54" s="59"/>
      <c r="I54" s="15"/>
      <c r="J54" s="73"/>
      <c r="K54" s="43">
        <v>8</v>
      </c>
      <c r="L54" s="53"/>
      <c r="M54" s="53"/>
      <c r="N54" s="53"/>
      <c r="O54" s="59"/>
      <c r="P54" s="15"/>
      <c r="Q54" s="73"/>
      <c r="R54" s="43">
        <v>5</v>
      </c>
      <c r="S54" s="53"/>
      <c r="T54" s="53"/>
      <c r="U54" s="53"/>
      <c r="V54" s="59"/>
      <c r="W54" s="15"/>
      <c r="X54" s="73"/>
      <c r="Y54" s="43">
        <v>9</v>
      </c>
      <c r="Z54" s="53"/>
      <c r="AA54" s="53"/>
      <c r="AB54" s="53"/>
      <c r="AC54" s="59"/>
      <c r="AD54" s="15"/>
      <c r="AE54" s="73"/>
      <c r="AF54" s="43">
        <v>26</v>
      </c>
      <c r="AG54" s="53"/>
      <c r="AH54" s="53"/>
      <c r="AI54" s="53"/>
      <c r="AJ54" s="59"/>
      <c r="AK54" s="15"/>
      <c r="AL54" s="164" t="s">
        <v>96</v>
      </c>
      <c r="AM54" s="184"/>
      <c r="AN54" s="134"/>
      <c r="AO54" s="141"/>
      <c r="AP54" s="177">
        <f>AVERAGE(D54,K54,R54,Y54,AF54)</f>
        <v>11.8</v>
      </c>
      <c r="AQ54" s="122">
        <v>169</v>
      </c>
      <c r="AR54" s="130">
        <f t="shared" ref="AR54:AR56" si="36">(AP54/AQ54)</f>
        <v>6.982248520710059E-2</v>
      </c>
      <c r="AS54" s="196"/>
      <c r="AT54" s="134"/>
      <c r="AU54" s="197"/>
      <c r="AV54" s="171"/>
      <c r="AW54" s="138"/>
      <c r="AX54" s="157"/>
      <c r="AY54" s="171"/>
      <c r="AZ54" s="134"/>
      <c r="BA54" s="135"/>
      <c r="BB54" s="171"/>
      <c r="BC54" s="134"/>
      <c r="BD54" s="135"/>
    </row>
    <row r="55" spans="1:74" x14ac:dyDescent="0.25">
      <c r="A55" s="258" t="s">
        <v>57</v>
      </c>
      <c r="B55" s="260"/>
      <c r="C55" s="73"/>
      <c r="D55" s="43">
        <v>80</v>
      </c>
      <c r="E55" s="53"/>
      <c r="F55" s="53"/>
      <c r="G55" s="53"/>
      <c r="H55" s="59"/>
      <c r="I55" s="15"/>
      <c r="J55" s="73"/>
      <c r="K55" s="43">
        <v>74</v>
      </c>
      <c r="L55" s="53"/>
      <c r="M55" s="53"/>
      <c r="N55" s="53"/>
      <c r="O55" s="59"/>
      <c r="P55" s="15"/>
      <c r="Q55" s="73"/>
      <c r="R55" s="43">
        <v>74</v>
      </c>
      <c r="S55" s="53"/>
      <c r="T55" s="53"/>
      <c r="U55" s="53"/>
      <c r="V55" s="59"/>
      <c r="W55" s="15"/>
      <c r="X55" s="73"/>
      <c r="Y55" s="43">
        <v>87</v>
      </c>
      <c r="Z55" s="53"/>
      <c r="AA55" s="53"/>
      <c r="AB55" s="53"/>
      <c r="AC55" s="59"/>
      <c r="AD55" s="15"/>
      <c r="AE55" s="73"/>
      <c r="AF55" s="43">
        <v>116</v>
      </c>
      <c r="AG55" s="53"/>
      <c r="AH55" s="53"/>
      <c r="AI55" s="53"/>
      <c r="AJ55" s="59"/>
      <c r="AK55" s="15"/>
      <c r="AL55" s="164" t="s">
        <v>90</v>
      </c>
      <c r="AM55" s="184"/>
      <c r="AN55" s="134"/>
      <c r="AO55" s="141"/>
      <c r="AP55" s="177">
        <f>AVERAGE(D55,K55,R55,Y55,AF55)</f>
        <v>86.2</v>
      </c>
      <c r="AQ55" s="122">
        <v>173</v>
      </c>
      <c r="AR55" s="130">
        <f t="shared" si="36"/>
        <v>0.49826589595375725</v>
      </c>
      <c r="AS55" s="196"/>
      <c r="AT55" s="134"/>
      <c r="AU55" s="197"/>
      <c r="AV55" s="171"/>
      <c r="AW55" s="138"/>
      <c r="AX55" s="157"/>
      <c r="AY55" s="171"/>
      <c r="AZ55" s="134"/>
      <c r="BA55" s="135"/>
      <c r="BB55" s="171"/>
      <c r="BC55" s="134"/>
      <c r="BD55" s="135"/>
    </row>
    <row r="56" spans="1:74" x14ac:dyDescent="0.25">
      <c r="A56" s="258" t="s">
        <v>58</v>
      </c>
      <c r="B56" s="260"/>
      <c r="C56" s="73"/>
      <c r="D56" s="43">
        <v>52</v>
      </c>
      <c r="E56" s="53"/>
      <c r="F56" s="53"/>
      <c r="G56" s="53"/>
      <c r="H56" s="59"/>
      <c r="I56" s="15"/>
      <c r="J56" s="73"/>
      <c r="K56" s="43">
        <v>48</v>
      </c>
      <c r="L56" s="53"/>
      <c r="M56" s="53"/>
      <c r="N56" s="53"/>
      <c r="O56" s="59"/>
      <c r="P56" s="15"/>
      <c r="Q56" s="73"/>
      <c r="R56" s="43">
        <v>50</v>
      </c>
      <c r="S56" s="53"/>
      <c r="T56" s="53"/>
      <c r="U56" s="53"/>
      <c r="V56" s="59"/>
      <c r="W56" s="15"/>
      <c r="X56" s="73"/>
      <c r="Y56" s="43">
        <v>59</v>
      </c>
      <c r="Z56" s="53"/>
      <c r="AA56" s="53"/>
      <c r="AB56" s="53"/>
      <c r="AC56" s="59"/>
      <c r="AD56" s="15"/>
      <c r="AE56" s="73"/>
      <c r="AF56" s="43">
        <v>85</v>
      </c>
      <c r="AG56" s="53"/>
      <c r="AH56" s="53"/>
      <c r="AI56" s="53"/>
      <c r="AJ56" s="59"/>
      <c r="AK56" s="15"/>
      <c r="AL56" s="164" t="s">
        <v>91</v>
      </c>
      <c r="AM56" s="184"/>
      <c r="AN56" s="134"/>
      <c r="AO56" s="141"/>
      <c r="AP56" s="177">
        <f>AVERAGE(D56,K56,R56,Y56,AF56)</f>
        <v>58.8</v>
      </c>
      <c r="AQ56" s="22">
        <v>172</v>
      </c>
      <c r="AR56" s="130">
        <f t="shared" si="36"/>
        <v>0.34186046511627904</v>
      </c>
      <c r="AS56" s="196"/>
      <c r="AT56" s="134"/>
      <c r="AU56" s="197"/>
      <c r="AV56" s="171"/>
      <c r="AW56" s="138"/>
      <c r="AX56" s="157"/>
      <c r="AY56" s="171"/>
      <c r="AZ56" s="134"/>
      <c r="BA56" s="135"/>
      <c r="BB56" s="171"/>
      <c r="BC56" s="134"/>
      <c r="BD56" s="135"/>
    </row>
    <row r="57" spans="1:74" x14ac:dyDescent="0.25">
      <c r="A57" s="258" t="s">
        <v>92</v>
      </c>
      <c r="B57" s="260"/>
      <c r="C57" s="7">
        <v>134</v>
      </c>
      <c r="D57" s="70"/>
      <c r="E57" s="53"/>
      <c r="F57" s="53"/>
      <c r="G57" s="53"/>
      <c r="H57" s="59"/>
      <c r="I57" s="15"/>
      <c r="J57" s="7">
        <v>126</v>
      </c>
      <c r="K57" s="70"/>
      <c r="L57" s="53"/>
      <c r="M57" s="53"/>
      <c r="N57" s="53"/>
      <c r="O57" s="59"/>
      <c r="P57" s="15"/>
      <c r="Q57" s="7">
        <v>136</v>
      </c>
      <c r="R57" s="70"/>
      <c r="S57" s="53"/>
      <c r="T57" s="53"/>
      <c r="U57" s="53"/>
      <c r="V57" s="59"/>
      <c r="W57" s="15"/>
      <c r="X57" s="7">
        <v>141</v>
      </c>
      <c r="Y57" s="70"/>
      <c r="Z57" s="53"/>
      <c r="AA57" s="53"/>
      <c r="AB57" s="53"/>
      <c r="AC57" s="59"/>
      <c r="AD57" s="15"/>
      <c r="AE57" s="7">
        <v>143</v>
      </c>
      <c r="AF57" s="70"/>
      <c r="AG57" s="53"/>
      <c r="AH57" s="53"/>
      <c r="AI57" s="53"/>
      <c r="AJ57" s="59"/>
      <c r="AK57" s="15"/>
      <c r="AL57" s="164" t="s">
        <v>94</v>
      </c>
      <c r="AM57" s="187">
        <f>AVERAGE(C57,J57,Q57,X57,AE57)</f>
        <v>136</v>
      </c>
      <c r="AN57" s="129">
        <v>172</v>
      </c>
      <c r="AO57" s="140">
        <f t="shared" ref="AO57:AO58" si="37">(AM57/AN57)</f>
        <v>0.79069767441860461</v>
      </c>
      <c r="AP57" s="171"/>
      <c r="AQ57" s="138"/>
      <c r="AR57" s="157"/>
      <c r="AS57" s="196"/>
      <c r="AT57" s="134"/>
      <c r="AU57" s="197"/>
      <c r="AV57" s="171"/>
      <c r="AW57" s="138"/>
      <c r="AX57" s="157"/>
      <c r="AY57" s="171"/>
      <c r="AZ57" s="134"/>
      <c r="BA57" s="135"/>
      <c r="BB57" s="171"/>
      <c r="BC57" s="134"/>
      <c r="BD57" s="135"/>
    </row>
    <row r="58" spans="1:74" ht="15.75" thickBot="1" x14ac:dyDescent="0.3">
      <c r="A58" s="272" t="s">
        <v>93</v>
      </c>
      <c r="B58" s="273"/>
      <c r="C58" s="21">
        <v>74</v>
      </c>
      <c r="D58" s="74"/>
      <c r="E58" s="66"/>
      <c r="F58" s="66"/>
      <c r="G58" s="66"/>
      <c r="H58" s="63"/>
      <c r="I58" s="15"/>
      <c r="J58" s="21">
        <v>63</v>
      </c>
      <c r="K58" s="74"/>
      <c r="L58" s="66"/>
      <c r="M58" s="66"/>
      <c r="N58" s="66"/>
      <c r="O58" s="63"/>
      <c r="P58" s="15"/>
      <c r="Q58" s="21">
        <v>64</v>
      </c>
      <c r="R58" s="74"/>
      <c r="S58" s="66"/>
      <c r="T58" s="66"/>
      <c r="U58" s="66"/>
      <c r="V58" s="63"/>
      <c r="W58" s="15"/>
      <c r="X58" s="21">
        <v>64</v>
      </c>
      <c r="Y58" s="74"/>
      <c r="Z58" s="66"/>
      <c r="AA58" s="66"/>
      <c r="AB58" s="66"/>
      <c r="AC58" s="63"/>
      <c r="AD58" s="15"/>
      <c r="AE58" s="21">
        <v>82</v>
      </c>
      <c r="AF58" s="74"/>
      <c r="AG58" s="66"/>
      <c r="AH58" s="66"/>
      <c r="AI58" s="66"/>
      <c r="AJ58" s="63"/>
      <c r="AK58" s="15"/>
      <c r="AL58" s="166" t="s">
        <v>95</v>
      </c>
      <c r="AM58" s="190">
        <f>AVERAGE(C58,J58,Q58,X58,AE58)</f>
        <v>69.400000000000006</v>
      </c>
      <c r="AN58" s="131">
        <v>113</v>
      </c>
      <c r="AO58" s="142">
        <f t="shared" si="37"/>
        <v>0.61415929203539832</v>
      </c>
      <c r="AP58" s="178"/>
      <c r="AQ58" s="139"/>
      <c r="AR58" s="160"/>
      <c r="AS58" s="205"/>
      <c r="AT58" s="136"/>
      <c r="AU58" s="206"/>
      <c r="AV58" s="178"/>
      <c r="AW58" s="139"/>
      <c r="AX58" s="160"/>
      <c r="AY58" s="178"/>
      <c r="AZ58" s="136"/>
      <c r="BA58" s="137"/>
      <c r="BB58" s="178"/>
      <c r="BC58" s="136"/>
      <c r="BD58" s="137"/>
    </row>
    <row r="59" spans="1:74" x14ac:dyDescent="0.25">
      <c r="C59" s="35">
        <f>SUM(C44:C58)</f>
        <v>603</v>
      </c>
      <c r="D59" s="35">
        <f>SUM(D44:D58)</f>
        <v>154</v>
      </c>
      <c r="E59" s="35">
        <f>SUM(E44:E58)</f>
        <v>19</v>
      </c>
      <c r="F59" s="35"/>
      <c r="G59" s="35"/>
      <c r="H59" s="35">
        <f>SUM(H44:H58)</f>
        <v>69</v>
      </c>
      <c r="I59" s="36"/>
      <c r="J59" s="35">
        <f>SUM(J44:J58)</f>
        <v>553</v>
      </c>
      <c r="K59" s="35">
        <f>SUM(K44:K58)</f>
        <v>146</v>
      </c>
      <c r="L59" s="35">
        <f>SUM(L44:L58)</f>
        <v>29</v>
      </c>
      <c r="M59" s="35"/>
      <c r="N59" s="35"/>
      <c r="O59" s="35">
        <f>SUM(O44:O58)</f>
        <v>9</v>
      </c>
      <c r="P59" s="36"/>
      <c r="Q59" s="35">
        <f>SUM(Q44:Q58)</f>
        <v>571</v>
      </c>
      <c r="R59" s="35">
        <f>SUM(R44:R58)</f>
        <v>147</v>
      </c>
      <c r="S59" s="35">
        <f>SUM(S44:S58)</f>
        <v>11</v>
      </c>
      <c r="T59" s="35"/>
      <c r="U59" s="35"/>
      <c r="V59" s="35">
        <f>SUM(V44:V58)</f>
        <v>35</v>
      </c>
      <c r="W59" s="36"/>
      <c r="X59" s="35">
        <f>SUM(X44:X58)</f>
        <v>533</v>
      </c>
      <c r="Y59" s="35">
        <f>SUM(Y44:Y58)</f>
        <v>160</v>
      </c>
      <c r="Z59" s="35">
        <f>SUM(Z44:Z58)</f>
        <v>11</v>
      </c>
      <c r="AA59" s="35"/>
      <c r="AB59" s="35"/>
      <c r="AC59" s="35">
        <f>SUM(AC44:AC58)</f>
        <v>53</v>
      </c>
      <c r="AD59" s="36"/>
      <c r="AE59" s="35">
        <f>SUM(AE44:AE58)</f>
        <v>647</v>
      </c>
      <c r="AF59" s="35">
        <f>SUM(AF44:AF58)</f>
        <v>296</v>
      </c>
      <c r="AG59" s="35">
        <f>SUM(AG44:AG58)</f>
        <v>104</v>
      </c>
      <c r="AH59" s="35"/>
      <c r="AI59" s="35"/>
      <c r="AJ59" s="35">
        <f>SUM(AJ44:AJ58)</f>
        <v>28</v>
      </c>
      <c r="AK59" s="128"/>
      <c r="AL59" s="36"/>
      <c r="AM59" s="143"/>
      <c r="AN59" s="15"/>
      <c r="AO59" s="22"/>
      <c r="AP59" s="143"/>
      <c r="AQ59" s="15"/>
      <c r="AR59" s="144"/>
      <c r="AS59" s="15"/>
      <c r="AT59" s="15"/>
      <c r="AU59" s="145"/>
      <c r="AV59" s="143"/>
      <c r="AW59" s="15"/>
      <c r="AX59" s="22"/>
      <c r="AY59" s="143"/>
      <c r="AZ59" s="15"/>
      <c r="BA59" s="22"/>
      <c r="BB59" s="143"/>
      <c r="BC59" s="15"/>
      <c r="BD59" s="22"/>
    </row>
    <row r="60" spans="1:74" ht="15.75" thickBot="1" x14ac:dyDescent="0.3">
      <c r="C60" s="35"/>
      <c r="D60" s="35"/>
      <c r="E60" s="35"/>
      <c r="F60" s="35"/>
      <c r="G60" s="35"/>
      <c r="H60" s="35"/>
      <c r="I60" s="36"/>
      <c r="J60" s="35"/>
      <c r="K60" s="35"/>
      <c r="L60" s="35"/>
      <c r="M60" s="35"/>
      <c r="N60" s="35"/>
      <c r="O60" s="35"/>
      <c r="P60" s="36"/>
      <c r="Q60" s="35"/>
      <c r="R60" s="35"/>
      <c r="S60" s="35"/>
      <c r="T60" s="35"/>
      <c r="U60" s="35"/>
      <c r="V60" s="35"/>
      <c r="W60" s="36"/>
      <c r="X60" s="35"/>
      <c r="Y60" s="35"/>
      <c r="Z60" s="35"/>
      <c r="AA60" s="35"/>
      <c r="AB60" s="35"/>
      <c r="AC60" s="35"/>
      <c r="AD60" s="36"/>
      <c r="AE60" s="35"/>
      <c r="AF60" s="35"/>
      <c r="AG60" s="35"/>
      <c r="AH60" s="35"/>
      <c r="AI60" s="35"/>
      <c r="AJ60" s="35"/>
      <c r="AK60" s="128"/>
      <c r="AL60" s="36"/>
      <c r="AM60" s="143"/>
      <c r="AN60" s="15"/>
      <c r="AO60" s="22"/>
      <c r="AP60" s="143"/>
      <c r="AQ60" s="15"/>
      <c r="AR60" s="144"/>
      <c r="AS60" s="15"/>
      <c r="AT60" s="15"/>
      <c r="AU60" s="145"/>
      <c r="AV60" s="143"/>
      <c r="AW60" s="15"/>
      <c r="AX60" s="22"/>
      <c r="AY60" s="143"/>
      <c r="AZ60" s="15"/>
      <c r="BA60" s="22"/>
      <c r="BB60" s="143"/>
      <c r="BC60" s="15"/>
      <c r="BD60" s="22"/>
    </row>
    <row r="61" spans="1:74" x14ac:dyDescent="0.25">
      <c r="C61" s="100" t="s">
        <v>40</v>
      </c>
      <c r="D61" s="40" t="s">
        <v>1</v>
      </c>
      <c r="E61" s="214" t="s">
        <v>2</v>
      </c>
      <c r="F61" s="214" t="s">
        <v>41</v>
      </c>
      <c r="G61" s="102" t="s">
        <v>36</v>
      </c>
      <c r="H61" s="103" t="s">
        <v>42</v>
      </c>
      <c r="I61" s="31"/>
      <c r="J61" s="100" t="s">
        <v>40</v>
      </c>
      <c r="K61" s="40" t="s">
        <v>1</v>
      </c>
      <c r="L61" s="214" t="s">
        <v>2</v>
      </c>
      <c r="M61" s="214" t="s">
        <v>41</v>
      </c>
      <c r="N61" s="102" t="s">
        <v>36</v>
      </c>
      <c r="O61" s="103" t="s">
        <v>42</v>
      </c>
      <c r="P61" s="31"/>
      <c r="Q61" s="100" t="s">
        <v>40</v>
      </c>
      <c r="R61" s="40" t="s">
        <v>1</v>
      </c>
      <c r="S61" s="214" t="s">
        <v>2</v>
      </c>
      <c r="T61" s="214" t="s">
        <v>41</v>
      </c>
      <c r="U61" s="102" t="s">
        <v>36</v>
      </c>
      <c r="V61" s="103" t="s">
        <v>42</v>
      </c>
      <c r="W61" s="31"/>
      <c r="X61" s="100" t="s">
        <v>40</v>
      </c>
      <c r="Y61" s="40" t="s">
        <v>1</v>
      </c>
      <c r="Z61" s="214" t="s">
        <v>2</v>
      </c>
      <c r="AA61" s="214" t="s">
        <v>41</v>
      </c>
      <c r="AB61" s="102" t="s">
        <v>36</v>
      </c>
      <c r="AC61" s="103" t="s">
        <v>42</v>
      </c>
      <c r="AD61" s="31"/>
      <c r="AE61" s="100" t="s">
        <v>40</v>
      </c>
      <c r="AF61" s="40" t="s">
        <v>1</v>
      </c>
      <c r="AG61" s="214" t="s">
        <v>2</v>
      </c>
      <c r="AH61" s="214" t="s">
        <v>41</v>
      </c>
      <c r="AI61" s="102" t="s">
        <v>36</v>
      </c>
      <c r="AJ61" s="103" t="s">
        <v>42</v>
      </c>
      <c r="AK61" s="31"/>
      <c r="AL61" s="36"/>
      <c r="AM61" s="143"/>
      <c r="AN61" s="15"/>
      <c r="AO61" s="22"/>
      <c r="AP61" s="146"/>
      <c r="AQ61" s="146"/>
      <c r="AR61" s="147"/>
      <c r="AS61" s="15"/>
      <c r="AT61" s="15"/>
      <c r="AU61" s="145"/>
      <c r="AV61" s="143"/>
      <c r="AW61" s="15"/>
      <c r="AX61" s="22"/>
      <c r="AY61" s="143"/>
      <c r="AZ61" s="15"/>
      <c r="BA61" s="22"/>
      <c r="BB61" s="143"/>
      <c r="BC61" s="15"/>
      <c r="BD61" s="22"/>
    </row>
    <row r="62" spans="1:74" ht="19.5" thickBot="1" x14ac:dyDescent="0.35">
      <c r="A62" s="271" t="s">
        <v>76</v>
      </c>
      <c r="B62" s="271"/>
      <c r="C62" s="220">
        <f t="shared" ref="C62:H62" si="38">SUM(C16,C32,C42,C59)</f>
        <v>743</v>
      </c>
      <c r="D62" s="216">
        <f t="shared" si="38"/>
        <v>906</v>
      </c>
      <c r="E62" s="216">
        <f t="shared" si="38"/>
        <v>784</v>
      </c>
      <c r="F62" s="216">
        <f t="shared" si="38"/>
        <v>531</v>
      </c>
      <c r="G62" s="216">
        <f t="shared" si="38"/>
        <v>191</v>
      </c>
      <c r="H62" s="217">
        <f t="shared" si="38"/>
        <v>336</v>
      </c>
      <c r="I62" s="36"/>
      <c r="J62" s="220">
        <f t="shared" ref="J62:O62" si="39">SUM(J16,J32,J42,J59)</f>
        <v>681</v>
      </c>
      <c r="K62" s="216">
        <f t="shared" si="39"/>
        <v>768</v>
      </c>
      <c r="L62" s="216">
        <f t="shared" si="39"/>
        <v>693</v>
      </c>
      <c r="M62" s="216">
        <f t="shared" si="39"/>
        <v>369</v>
      </c>
      <c r="N62" s="216">
        <f t="shared" si="39"/>
        <v>151</v>
      </c>
      <c r="O62" s="217">
        <f t="shared" si="39"/>
        <v>291</v>
      </c>
      <c r="P62" s="36"/>
      <c r="Q62" s="220">
        <f t="shared" ref="Q62:V62" si="40">SUM(Q16,Q32,Q42,Q59)</f>
        <v>714</v>
      </c>
      <c r="R62" s="216">
        <f t="shared" si="40"/>
        <v>783</v>
      </c>
      <c r="S62" s="216">
        <f t="shared" si="40"/>
        <v>720</v>
      </c>
      <c r="T62" s="216">
        <f t="shared" si="40"/>
        <v>399</v>
      </c>
      <c r="U62" s="216">
        <f t="shared" si="40"/>
        <v>148</v>
      </c>
      <c r="V62" s="217">
        <f t="shared" si="40"/>
        <v>279</v>
      </c>
      <c r="W62" s="36"/>
      <c r="X62" s="220">
        <f t="shared" ref="X62:AC62" si="41">SUM(X16,X32,X42,X59)</f>
        <v>656</v>
      </c>
      <c r="Y62" s="216">
        <f t="shared" si="41"/>
        <v>824</v>
      </c>
      <c r="Z62" s="216">
        <f t="shared" si="41"/>
        <v>846</v>
      </c>
      <c r="AA62" s="216">
        <f t="shared" si="41"/>
        <v>523</v>
      </c>
      <c r="AB62" s="216">
        <f t="shared" si="41"/>
        <v>138</v>
      </c>
      <c r="AC62" s="217">
        <f t="shared" si="41"/>
        <v>296</v>
      </c>
      <c r="AD62" s="36"/>
      <c r="AE62" s="220">
        <f t="shared" ref="AE62:AJ62" si="42">SUM(AE16,AE32,AE42,AE59)</f>
        <v>766</v>
      </c>
      <c r="AF62" s="216">
        <f t="shared" si="42"/>
        <v>1046</v>
      </c>
      <c r="AG62" s="216">
        <f t="shared" si="42"/>
        <v>1292</v>
      </c>
      <c r="AH62" s="216">
        <f t="shared" si="42"/>
        <v>458</v>
      </c>
      <c r="AI62" s="216">
        <f t="shared" si="42"/>
        <v>161</v>
      </c>
      <c r="AJ62" s="217">
        <f t="shared" si="42"/>
        <v>346</v>
      </c>
      <c r="AK62" s="215"/>
      <c r="AL62" s="36"/>
      <c r="AM62" s="22"/>
      <c r="AN62" s="22"/>
      <c r="AO62" s="22"/>
      <c r="AP62" s="22"/>
      <c r="AQ62" s="22"/>
      <c r="AR62" s="22"/>
      <c r="AS62" s="15"/>
      <c r="AT62" s="15"/>
      <c r="AU62" s="15"/>
      <c r="AV62" s="22"/>
      <c r="AW62" s="22"/>
      <c r="AX62" s="22"/>
      <c r="AY62" s="22"/>
      <c r="AZ62" s="22"/>
      <c r="BA62" s="22"/>
      <c r="BB62" s="22"/>
      <c r="BC62" s="22"/>
      <c r="BD62" s="22"/>
    </row>
    <row r="63" spans="1:74" ht="18.75" x14ac:dyDescent="0.3">
      <c r="A63" s="209"/>
      <c r="B63" s="209"/>
      <c r="C63" s="215"/>
      <c r="D63" s="215"/>
      <c r="E63" s="215"/>
      <c r="F63" s="215"/>
      <c r="G63" s="215"/>
      <c r="H63" s="215"/>
      <c r="I63" s="36"/>
      <c r="J63" s="215"/>
      <c r="K63" s="215"/>
      <c r="L63" s="215"/>
      <c r="M63" s="215"/>
      <c r="N63" s="215"/>
      <c r="O63" s="215"/>
      <c r="P63" s="36"/>
      <c r="Q63" s="215"/>
      <c r="R63" s="215"/>
      <c r="S63" s="215"/>
      <c r="T63" s="215"/>
      <c r="U63" s="215"/>
      <c r="V63" s="215"/>
      <c r="W63" s="36"/>
      <c r="X63" s="215"/>
      <c r="Y63" s="215"/>
      <c r="Z63" s="215"/>
      <c r="AA63" s="215"/>
      <c r="AB63" s="215"/>
      <c r="AC63" s="215"/>
      <c r="AD63" s="36"/>
      <c r="AE63" s="215"/>
      <c r="AF63" s="215"/>
      <c r="AG63" s="215"/>
      <c r="AH63" s="215"/>
      <c r="AI63" s="215"/>
      <c r="AJ63" s="215"/>
      <c r="AK63" s="215"/>
      <c r="AL63" s="36"/>
      <c r="BE63" s="150"/>
      <c r="BF63" s="150"/>
      <c r="BG63" s="150"/>
      <c r="BH63" s="150"/>
      <c r="BI63" s="150"/>
      <c r="BJ63" s="150"/>
      <c r="BK63" s="150"/>
      <c r="BL63" s="150"/>
      <c r="BM63" s="150"/>
      <c r="BN63" s="150"/>
      <c r="BO63" s="150"/>
      <c r="BP63" s="150"/>
      <c r="BQ63" s="150"/>
      <c r="BR63" s="150"/>
      <c r="BS63" s="150"/>
      <c r="BT63" s="150"/>
      <c r="BU63" s="150"/>
      <c r="BV63" s="150"/>
    </row>
    <row r="64" spans="1:74" ht="4.5" customHeight="1" x14ac:dyDescent="0.25">
      <c r="A64" s="119"/>
      <c r="B64" s="119"/>
      <c r="C64" s="120"/>
      <c r="D64" s="120"/>
      <c r="E64" s="120"/>
      <c r="F64" s="120"/>
      <c r="G64" s="120"/>
      <c r="H64" s="120"/>
      <c r="I64" s="121"/>
      <c r="J64" s="120"/>
      <c r="K64" s="120"/>
      <c r="L64" s="120"/>
      <c r="M64" s="120"/>
      <c r="N64" s="120"/>
      <c r="O64" s="120"/>
      <c r="P64" s="121"/>
      <c r="Q64" s="120"/>
      <c r="R64" s="120"/>
      <c r="S64" s="120"/>
      <c r="T64" s="120"/>
      <c r="U64" s="120"/>
      <c r="V64" s="120"/>
      <c r="W64" s="121"/>
      <c r="X64" s="120"/>
      <c r="Y64" s="120"/>
      <c r="Z64" s="120"/>
      <c r="AA64" s="120"/>
      <c r="AB64" s="120"/>
      <c r="AC64" s="120"/>
      <c r="AD64" s="121"/>
      <c r="AE64" s="120"/>
      <c r="AF64" s="120"/>
      <c r="AG64" s="120"/>
      <c r="AH64" s="120"/>
      <c r="AI64" s="120"/>
      <c r="AJ64" s="120"/>
      <c r="AK64" s="120"/>
      <c r="AL64" s="119"/>
      <c r="AM64" s="119"/>
      <c r="AN64" s="120"/>
      <c r="AO64" s="120"/>
      <c r="AP64" s="120"/>
      <c r="AQ64" s="120"/>
      <c r="AR64" s="120"/>
      <c r="AS64" s="120"/>
      <c r="AT64" s="121"/>
      <c r="AU64" s="120"/>
      <c r="AV64" s="120"/>
      <c r="AW64" s="120"/>
      <c r="AX64" s="120"/>
      <c r="AY64" s="120"/>
      <c r="AZ64" s="120"/>
      <c r="BA64" s="121"/>
      <c r="BB64" s="120"/>
      <c r="BC64" s="120"/>
      <c r="BD64" s="120"/>
      <c r="BE64" s="161"/>
      <c r="BF64" s="161"/>
      <c r="BG64" s="161"/>
      <c r="BH64" s="162"/>
      <c r="BI64" s="161"/>
      <c r="BJ64" s="161"/>
      <c r="BK64" s="161"/>
      <c r="BL64" s="161"/>
      <c r="BM64" s="161"/>
      <c r="BN64" s="161"/>
      <c r="BO64" s="162"/>
      <c r="BP64" s="161"/>
      <c r="BQ64" s="161"/>
      <c r="BR64" s="161"/>
      <c r="BS64" s="161"/>
      <c r="BT64" s="161"/>
      <c r="BU64" s="161"/>
      <c r="BV64" s="161"/>
    </row>
    <row r="65" spans="1:74" ht="15.75" thickBot="1" x14ac:dyDescent="0.3">
      <c r="A65" s="248" t="s">
        <v>82</v>
      </c>
      <c r="B65" s="248"/>
      <c r="C65" s="14"/>
      <c r="D65" s="14"/>
      <c r="E65" s="15"/>
      <c r="F65" s="15"/>
      <c r="G65" s="15"/>
      <c r="H65" s="15"/>
      <c r="I65" s="15"/>
      <c r="J65" s="14"/>
      <c r="K65" s="14"/>
      <c r="L65" s="15"/>
      <c r="M65" s="15"/>
      <c r="N65" s="15"/>
      <c r="O65" s="15"/>
      <c r="P65" s="15"/>
      <c r="Q65" s="14"/>
      <c r="R65" s="14"/>
      <c r="S65" s="15"/>
      <c r="T65" s="15"/>
      <c r="U65" s="15"/>
      <c r="V65" s="15"/>
      <c r="W65" s="15"/>
      <c r="X65" s="14"/>
      <c r="Y65" s="14"/>
      <c r="Z65" s="15"/>
      <c r="AA65" s="15"/>
      <c r="AB65" s="15"/>
      <c r="AC65" s="15"/>
      <c r="AD65" s="15"/>
      <c r="AE65" s="14"/>
      <c r="AF65" s="14"/>
      <c r="AG65" s="15"/>
      <c r="AH65" s="15"/>
      <c r="AI65" s="15"/>
      <c r="AJ65" s="15"/>
      <c r="AK65" s="15"/>
      <c r="AL65" s="15"/>
      <c r="BE65" s="150"/>
      <c r="BF65" s="150"/>
      <c r="BG65" s="150"/>
      <c r="BH65" s="150"/>
      <c r="BI65" s="150"/>
      <c r="BJ65" s="150"/>
      <c r="BK65" s="150"/>
      <c r="BL65" s="150"/>
      <c r="BM65" s="150"/>
      <c r="BN65" s="150"/>
      <c r="BO65" s="150"/>
      <c r="BP65" s="150"/>
      <c r="BQ65" s="150"/>
      <c r="BR65" s="150"/>
      <c r="BS65" s="150"/>
      <c r="BT65" s="150"/>
      <c r="BU65" s="150"/>
      <c r="BV65" s="150"/>
    </row>
    <row r="66" spans="1:74" ht="15.75" thickBot="1" x14ac:dyDescent="0.3">
      <c r="A66" s="269" t="s">
        <v>14</v>
      </c>
      <c r="B66" s="270"/>
      <c r="C66" s="26"/>
      <c r="D66" s="26"/>
      <c r="E66" s="15"/>
      <c r="F66" s="15"/>
      <c r="G66" s="15"/>
      <c r="H66" s="15"/>
      <c r="I66" s="15"/>
      <c r="J66" s="26"/>
      <c r="K66" s="26"/>
      <c r="L66" s="15"/>
      <c r="M66" s="15"/>
      <c r="N66" s="15"/>
      <c r="O66" s="15"/>
      <c r="P66" s="15"/>
      <c r="Q66" s="26"/>
      <c r="R66" s="26"/>
      <c r="S66" s="15"/>
      <c r="T66" s="15"/>
      <c r="U66" s="15"/>
      <c r="V66" s="15"/>
      <c r="W66" s="15"/>
      <c r="X66" s="26"/>
      <c r="Y66" s="26"/>
      <c r="Z66" s="15"/>
      <c r="AA66" s="15"/>
      <c r="AB66" s="15"/>
      <c r="AC66" s="15"/>
      <c r="AD66" s="15"/>
      <c r="AE66" s="26"/>
      <c r="AF66" s="26"/>
      <c r="AG66" s="15"/>
      <c r="AH66" s="15"/>
      <c r="AI66" s="15"/>
      <c r="AJ66" s="15"/>
      <c r="AK66" s="15"/>
      <c r="AL66" s="15"/>
      <c r="BE66" s="150"/>
      <c r="BF66" s="150"/>
      <c r="BG66" s="150"/>
      <c r="BH66" s="150"/>
      <c r="BI66" s="150"/>
      <c r="BJ66" s="150"/>
      <c r="BK66" s="150"/>
      <c r="BL66" s="150"/>
      <c r="BM66" s="150"/>
      <c r="BN66" s="150"/>
      <c r="BO66" s="150"/>
      <c r="BP66" s="150"/>
      <c r="BQ66" s="150"/>
      <c r="BR66" s="150"/>
      <c r="BS66" s="150"/>
      <c r="BT66" s="150"/>
      <c r="BU66" s="150"/>
      <c r="BV66" s="150"/>
    </row>
    <row r="67" spans="1:74" x14ac:dyDescent="0.25">
      <c r="A67" s="95"/>
      <c r="B67" s="96" t="s">
        <v>48</v>
      </c>
      <c r="C67" s="82"/>
      <c r="D67" s="68"/>
      <c r="E67" s="68"/>
      <c r="F67" s="68"/>
      <c r="G67" s="68"/>
      <c r="H67" s="97">
        <v>1</v>
      </c>
      <c r="I67" s="15"/>
      <c r="J67" s="82"/>
      <c r="K67" s="68"/>
      <c r="L67" s="68"/>
      <c r="M67" s="68"/>
      <c r="N67" s="68"/>
      <c r="O67" s="97">
        <v>0</v>
      </c>
      <c r="P67" s="15"/>
      <c r="Q67" s="82"/>
      <c r="R67" s="68"/>
      <c r="S67" s="68"/>
      <c r="T67" s="68"/>
      <c r="U67" s="68"/>
      <c r="V67" s="97">
        <v>0</v>
      </c>
      <c r="W67" s="15"/>
      <c r="X67" s="82"/>
      <c r="Y67" s="68"/>
      <c r="Z67" s="68"/>
      <c r="AA67" s="68"/>
      <c r="AB67" s="68"/>
      <c r="AC67" s="97">
        <v>0</v>
      </c>
      <c r="AD67" s="15"/>
      <c r="AE67" s="82"/>
      <c r="AF67" s="68"/>
      <c r="AG67" s="68"/>
      <c r="AH67" s="68"/>
      <c r="AI67" s="68"/>
      <c r="AJ67" s="97">
        <v>0</v>
      </c>
      <c r="AK67" s="14"/>
      <c r="AL67" s="15"/>
      <c r="BE67" s="150"/>
      <c r="BF67" s="150"/>
      <c r="BG67" s="150"/>
      <c r="BH67" s="150"/>
      <c r="BI67" s="150"/>
      <c r="BJ67" s="150"/>
      <c r="BK67" s="150"/>
      <c r="BL67" s="150"/>
      <c r="BM67" s="150"/>
      <c r="BN67" s="150"/>
      <c r="BO67" s="150"/>
      <c r="BP67" s="150"/>
      <c r="BQ67" s="150"/>
      <c r="BR67" s="150"/>
      <c r="BS67" s="150"/>
      <c r="BT67" s="150"/>
      <c r="BU67" s="150"/>
      <c r="BV67" s="150"/>
    </row>
    <row r="68" spans="1:74" x14ac:dyDescent="0.25">
      <c r="A68" s="4"/>
      <c r="B68" s="42" t="s">
        <v>49</v>
      </c>
      <c r="C68" s="58"/>
      <c r="D68" s="53"/>
      <c r="E68" s="53"/>
      <c r="F68" s="53"/>
      <c r="G68" s="53"/>
      <c r="H68" s="33">
        <v>1</v>
      </c>
      <c r="I68" s="15"/>
      <c r="J68" s="58"/>
      <c r="K68" s="53"/>
      <c r="L68" s="53"/>
      <c r="M68" s="53"/>
      <c r="N68" s="53"/>
      <c r="O68" s="33">
        <v>5</v>
      </c>
      <c r="P68" s="15"/>
      <c r="Q68" s="58"/>
      <c r="R68" s="53"/>
      <c r="S68" s="53"/>
      <c r="T68" s="53"/>
      <c r="U68" s="53"/>
      <c r="V68" s="33">
        <v>0</v>
      </c>
      <c r="W68" s="15"/>
      <c r="X68" s="58"/>
      <c r="Y68" s="53"/>
      <c r="Z68" s="53"/>
      <c r="AA68" s="53"/>
      <c r="AB68" s="53"/>
      <c r="AC68" s="33">
        <v>0</v>
      </c>
      <c r="AD68" s="15"/>
      <c r="AE68" s="58"/>
      <c r="AF68" s="53"/>
      <c r="AG68" s="53"/>
      <c r="AH68" s="53"/>
      <c r="AI68" s="53"/>
      <c r="AJ68" s="33">
        <v>3</v>
      </c>
      <c r="AK68" s="14"/>
      <c r="AL68" s="15"/>
    </row>
    <row r="69" spans="1:74" x14ac:dyDescent="0.25">
      <c r="A69" s="4"/>
      <c r="B69" s="42" t="s">
        <v>50</v>
      </c>
      <c r="C69" s="60"/>
      <c r="D69" s="54"/>
      <c r="E69" s="54"/>
      <c r="F69" s="54"/>
      <c r="G69" s="55"/>
      <c r="H69" s="98">
        <v>35</v>
      </c>
      <c r="I69" s="15"/>
      <c r="J69" s="60"/>
      <c r="K69" s="54"/>
      <c r="L69" s="54"/>
      <c r="M69" s="54"/>
      <c r="N69" s="55"/>
      <c r="O69" s="98">
        <v>32</v>
      </c>
      <c r="P69" s="15"/>
      <c r="Q69" s="60"/>
      <c r="R69" s="54"/>
      <c r="S69" s="54"/>
      <c r="T69" s="54"/>
      <c r="U69" s="55"/>
      <c r="V69" s="98">
        <v>32</v>
      </c>
      <c r="W69" s="15"/>
      <c r="X69" s="60"/>
      <c r="Y69" s="54"/>
      <c r="Z69" s="54"/>
      <c r="AA69" s="54"/>
      <c r="AB69" s="55"/>
      <c r="AC69" s="98">
        <v>33</v>
      </c>
      <c r="AD69" s="15"/>
      <c r="AE69" s="60"/>
      <c r="AF69" s="54"/>
      <c r="AG69" s="54"/>
      <c r="AH69" s="54"/>
      <c r="AI69" s="55"/>
      <c r="AJ69" s="98">
        <v>30</v>
      </c>
      <c r="AK69" s="126"/>
      <c r="AL69" s="15"/>
    </row>
    <row r="70" spans="1:74" x14ac:dyDescent="0.25">
      <c r="A70" s="4"/>
      <c r="B70" s="42" t="s">
        <v>51</v>
      </c>
      <c r="C70" s="58"/>
      <c r="D70" s="53"/>
      <c r="E70" s="53"/>
      <c r="F70" s="53"/>
      <c r="G70" s="53"/>
      <c r="H70" s="33">
        <v>129</v>
      </c>
      <c r="I70" s="15"/>
      <c r="J70" s="58"/>
      <c r="K70" s="53"/>
      <c r="L70" s="53"/>
      <c r="M70" s="53"/>
      <c r="N70" s="53"/>
      <c r="O70" s="33">
        <v>109</v>
      </c>
      <c r="P70" s="15"/>
      <c r="Q70" s="58"/>
      <c r="R70" s="53"/>
      <c r="S70" s="53"/>
      <c r="T70" s="53"/>
      <c r="U70" s="53"/>
      <c r="V70" s="33">
        <v>104</v>
      </c>
      <c r="W70" s="15"/>
      <c r="X70" s="58"/>
      <c r="Y70" s="53"/>
      <c r="Z70" s="53"/>
      <c r="AA70" s="53"/>
      <c r="AB70" s="53"/>
      <c r="AC70" s="33">
        <v>129</v>
      </c>
      <c r="AD70" s="15"/>
      <c r="AE70" s="58"/>
      <c r="AF70" s="53"/>
      <c r="AG70" s="53"/>
      <c r="AH70" s="53"/>
      <c r="AI70" s="53"/>
      <c r="AJ70" s="33">
        <v>122</v>
      </c>
      <c r="AK70" s="14"/>
      <c r="AL70" s="15"/>
    </row>
    <row r="71" spans="1:74" ht="15.75" thickBot="1" x14ac:dyDescent="0.3">
      <c r="A71" s="24"/>
      <c r="B71" s="47" t="s">
        <v>52</v>
      </c>
      <c r="C71" s="62"/>
      <c r="D71" s="66"/>
      <c r="E71" s="66"/>
      <c r="F71" s="66"/>
      <c r="G71" s="66"/>
      <c r="H71" s="99">
        <v>101</v>
      </c>
      <c r="I71" s="15"/>
      <c r="J71" s="62"/>
      <c r="K71" s="66"/>
      <c r="L71" s="66"/>
      <c r="M71" s="66"/>
      <c r="N71" s="66"/>
      <c r="O71" s="99">
        <v>96</v>
      </c>
      <c r="P71" s="15"/>
      <c r="Q71" s="62"/>
      <c r="R71" s="66"/>
      <c r="S71" s="66"/>
      <c r="T71" s="66"/>
      <c r="U71" s="66"/>
      <c r="V71" s="99">
        <v>95</v>
      </c>
      <c r="W71" s="15"/>
      <c r="X71" s="62"/>
      <c r="Y71" s="66"/>
      <c r="Z71" s="66"/>
      <c r="AA71" s="66"/>
      <c r="AB71" s="66"/>
      <c r="AC71" s="99">
        <v>101</v>
      </c>
      <c r="AD71" s="15"/>
      <c r="AE71" s="62"/>
      <c r="AF71" s="66"/>
      <c r="AG71" s="66"/>
      <c r="AH71" s="66"/>
      <c r="AI71" s="66"/>
      <c r="AJ71" s="99">
        <v>101</v>
      </c>
      <c r="AK71" s="14"/>
      <c r="AL71" s="15"/>
    </row>
    <row r="72" spans="1:74" x14ac:dyDescent="0.25">
      <c r="D72" s="35"/>
      <c r="H72" s="35">
        <f>SUM(H67:H71)</f>
        <v>267</v>
      </c>
      <c r="I72" s="22"/>
      <c r="K72" s="35"/>
      <c r="O72" s="35">
        <f>SUM(O67:O71)</f>
        <v>242</v>
      </c>
      <c r="P72" s="22"/>
      <c r="R72" s="35"/>
      <c r="V72" s="35">
        <f>SUM(V67:V71)</f>
        <v>231</v>
      </c>
      <c r="W72" s="22"/>
      <c r="Y72" s="35"/>
      <c r="AC72" s="35">
        <f>SUM(AC67:AC71)</f>
        <v>263</v>
      </c>
      <c r="AD72" s="22"/>
      <c r="AF72" s="35"/>
      <c r="AJ72" s="35">
        <f>SUM(AJ67:AJ71)</f>
        <v>256</v>
      </c>
      <c r="AK72" s="35"/>
      <c r="AL72" s="22"/>
    </row>
    <row r="73" spans="1:74" ht="15.75" thickBot="1" x14ac:dyDescent="0.3">
      <c r="A73" s="248" t="s">
        <v>83</v>
      </c>
      <c r="B73" s="248"/>
      <c r="C73" s="14"/>
      <c r="D73" s="14"/>
      <c r="E73" s="15"/>
      <c r="F73" s="15"/>
      <c r="G73" s="15"/>
      <c r="H73" s="15"/>
      <c r="I73" s="15"/>
      <c r="J73" s="14"/>
      <c r="K73" s="14"/>
      <c r="L73" s="15"/>
      <c r="M73" s="15"/>
      <c r="N73" s="15"/>
      <c r="O73" s="15"/>
      <c r="P73" s="15"/>
      <c r="Q73" s="14"/>
      <c r="R73" s="14"/>
      <c r="S73" s="15"/>
      <c r="T73" s="15"/>
      <c r="U73" s="15"/>
      <c r="V73" s="15"/>
      <c r="W73" s="15"/>
      <c r="X73" s="14"/>
      <c r="Y73" s="14"/>
      <c r="Z73" s="15"/>
      <c r="AA73" s="15"/>
      <c r="AB73" s="15"/>
      <c r="AC73" s="15"/>
      <c r="AD73" s="15"/>
      <c r="AE73" s="14"/>
      <c r="AF73" s="14"/>
      <c r="AG73" s="15"/>
      <c r="AH73" s="15"/>
      <c r="AI73" s="15"/>
      <c r="AJ73" s="15"/>
      <c r="AK73" s="15"/>
      <c r="AL73" s="15"/>
    </row>
    <row r="74" spans="1:74" ht="15.75" thickBot="1" x14ac:dyDescent="0.3">
      <c r="A74" s="274" t="s">
        <v>15</v>
      </c>
      <c r="B74" s="275"/>
      <c r="C74" s="26"/>
      <c r="D74" s="26"/>
      <c r="E74" s="15"/>
      <c r="F74" s="15"/>
      <c r="G74" s="15"/>
      <c r="H74" s="15"/>
      <c r="I74" s="15"/>
      <c r="J74" s="26"/>
      <c r="K74" s="26"/>
      <c r="L74" s="15"/>
      <c r="M74" s="15"/>
      <c r="N74" s="15"/>
      <c r="O74" s="15"/>
      <c r="P74" s="15"/>
      <c r="Q74" s="26"/>
      <c r="R74" s="26"/>
      <c r="S74" s="15"/>
      <c r="T74" s="15"/>
      <c r="U74" s="15"/>
      <c r="V74" s="15"/>
      <c r="W74" s="15"/>
      <c r="X74" s="26"/>
      <c r="Y74" s="26"/>
      <c r="Z74" s="15"/>
      <c r="AA74" s="15"/>
      <c r="AB74" s="15"/>
      <c r="AC74" s="15"/>
      <c r="AD74" s="15"/>
      <c r="AE74" s="26"/>
      <c r="AF74" s="26"/>
      <c r="AG74" s="15"/>
      <c r="AH74" s="15"/>
      <c r="AI74" s="15"/>
      <c r="AJ74" s="15"/>
      <c r="AK74" s="15"/>
      <c r="AL74" s="15"/>
    </row>
    <row r="75" spans="1:74" x14ac:dyDescent="0.25">
      <c r="A75" s="45"/>
      <c r="B75" s="46" t="s">
        <v>40</v>
      </c>
      <c r="C75" s="27">
        <v>50</v>
      </c>
      <c r="D75" s="72"/>
      <c r="E75" s="68"/>
      <c r="F75" s="68"/>
      <c r="G75" s="68"/>
      <c r="H75" s="69"/>
      <c r="I75" s="15"/>
      <c r="J75" s="27">
        <v>42</v>
      </c>
      <c r="K75" s="72"/>
      <c r="L75" s="68"/>
      <c r="M75" s="68"/>
      <c r="N75" s="68"/>
      <c r="O75" s="69"/>
      <c r="P75" s="15"/>
      <c r="Q75" s="27">
        <v>43</v>
      </c>
      <c r="R75" s="72"/>
      <c r="S75" s="68"/>
      <c r="T75" s="68"/>
      <c r="U75" s="68"/>
      <c r="V75" s="69"/>
      <c r="W75" s="15"/>
      <c r="X75" s="27">
        <v>50</v>
      </c>
      <c r="Y75" s="72"/>
      <c r="Z75" s="68"/>
      <c r="AA75" s="68"/>
      <c r="AB75" s="68"/>
      <c r="AC75" s="69"/>
      <c r="AD75" s="15"/>
      <c r="AE75" s="27">
        <v>65</v>
      </c>
      <c r="AF75" s="72"/>
      <c r="AG75" s="68"/>
      <c r="AH75" s="68"/>
      <c r="AI75" s="68"/>
      <c r="AJ75" s="69"/>
      <c r="AK75" s="15"/>
      <c r="AL75" s="15"/>
    </row>
    <row r="76" spans="1:74" ht="15.75" thickBot="1" x14ac:dyDescent="0.3">
      <c r="A76" s="93"/>
      <c r="B76" s="94" t="s">
        <v>47</v>
      </c>
      <c r="C76" s="62"/>
      <c r="D76" s="90"/>
      <c r="E76" s="90"/>
      <c r="F76" s="90"/>
      <c r="G76" s="91"/>
      <c r="H76" s="92">
        <v>58</v>
      </c>
      <c r="I76" s="15"/>
      <c r="J76" s="62"/>
      <c r="K76" s="90"/>
      <c r="L76" s="90"/>
      <c r="M76" s="90"/>
      <c r="N76" s="91"/>
      <c r="O76" s="92">
        <v>54</v>
      </c>
      <c r="P76" s="15"/>
      <c r="Q76" s="62"/>
      <c r="R76" s="90"/>
      <c r="S76" s="90"/>
      <c r="T76" s="90"/>
      <c r="U76" s="91"/>
      <c r="V76" s="92">
        <v>63</v>
      </c>
      <c r="W76" s="15"/>
      <c r="X76" s="62"/>
      <c r="Y76" s="90"/>
      <c r="Z76" s="90"/>
      <c r="AA76" s="90"/>
      <c r="AB76" s="91"/>
      <c r="AC76" s="92">
        <v>56</v>
      </c>
      <c r="AD76" s="15"/>
      <c r="AE76" s="62"/>
      <c r="AF76" s="90"/>
      <c r="AG76" s="90"/>
      <c r="AH76" s="90"/>
      <c r="AI76" s="91"/>
      <c r="AJ76" s="92">
        <v>95</v>
      </c>
      <c r="AK76" s="126"/>
      <c r="AL76" s="22"/>
    </row>
    <row r="77" spans="1:74" x14ac:dyDescent="0.25">
      <c r="C77" s="35">
        <f>SUM(C75:C76)</f>
        <v>50</v>
      </c>
      <c r="D77" s="35"/>
      <c r="H77" s="35">
        <f>SUM(H76)</f>
        <v>58</v>
      </c>
      <c r="I77" s="22"/>
      <c r="J77" s="35">
        <f>SUM(J75:J76)</f>
        <v>42</v>
      </c>
      <c r="K77" s="35"/>
      <c r="O77" s="35">
        <f>SUM(O76)</f>
        <v>54</v>
      </c>
      <c r="P77" s="22"/>
      <c r="Q77" s="35">
        <f>SUM(Q75:Q76)</f>
        <v>43</v>
      </c>
      <c r="R77" s="35"/>
      <c r="V77" s="35">
        <f>SUM(V76)</f>
        <v>63</v>
      </c>
      <c r="W77" s="22"/>
      <c r="X77" s="35">
        <f>SUM(X75:X76)</f>
        <v>50</v>
      </c>
      <c r="Y77" s="35"/>
      <c r="AC77" s="35">
        <f>SUM(AC76)</f>
        <v>56</v>
      </c>
      <c r="AD77" s="22"/>
      <c r="AE77" s="35">
        <f>SUM(AE75:AE76)</f>
        <v>65</v>
      </c>
      <c r="AF77" s="35"/>
      <c r="AJ77" s="35">
        <f>SUM(AJ76)</f>
        <v>95</v>
      </c>
      <c r="AK77" s="35"/>
      <c r="AL77" s="22"/>
    </row>
    <row r="78" spans="1:74" ht="23.25" customHeight="1" thickBot="1" x14ac:dyDescent="0.3">
      <c r="A78" s="248" t="s">
        <v>73</v>
      </c>
      <c r="B78" s="248"/>
      <c r="C78" s="14"/>
      <c r="D78" s="14"/>
      <c r="E78" s="15"/>
      <c r="F78" s="15"/>
      <c r="G78" s="15"/>
      <c r="H78" s="15"/>
      <c r="I78" s="15"/>
      <c r="J78" s="14"/>
      <c r="K78" s="14"/>
      <c r="L78" s="15"/>
      <c r="M78" s="15"/>
      <c r="N78" s="15"/>
      <c r="O78" s="15"/>
      <c r="P78" s="15"/>
      <c r="Q78" s="14"/>
      <c r="R78" s="14"/>
      <c r="S78" s="15"/>
      <c r="T78" s="15"/>
      <c r="U78" s="15"/>
      <c r="V78" s="15"/>
      <c r="W78" s="15"/>
      <c r="X78" s="14"/>
      <c r="Y78" s="14"/>
      <c r="Z78" s="15"/>
      <c r="AA78" s="15"/>
      <c r="AB78" s="15"/>
      <c r="AC78" s="15"/>
      <c r="AD78" s="15"/>
      <c r="AE78" s="14"/>
      <c r="AF78" s="14"/>
      <c r="AG78" s="15"/>
      <c r="AH78" s="15"/>
      <c r="AI78" s="15"/>
      <c r="AJ78" s="15"/>
      <c r="AK78" s="15"/>
      <c r="AL78" s="15"/>
    </row>
    <row r="79" spans="1:74" ht="15.75" thickBot="1" x14ac:dyDescent="0.3">
      <c r="A79" s="249" t="s">
        <v>45</v>
      </c>
      <c r="B79" s="250"/>
      <c r="C79" s="26"/>
      <c r="D79" s="26"/>
      <c r="E79" s="15"/>
      <c r="F79" s="15"/>
      <c r="G79" s="15"/>
      <c r="H79" s="15"/>
      <c r="I79" s="15"/>
      <c r="J79" s="26"/>
      <c r="K79" s="26"/>
      <c r="L79" s="15"/>
      <c r="M79" s="15"/>
      <c r="N79" s="15"/>
      <c r="O79" s="15"/>
      <c r="P79" s="15"/>
      <c r="Q79" s="26"/>
      <c r="R79" s="26"/>
      <c r="S79" s="15"/>
      <c r="T79" s="15"/>
      <c r="U79" s="15"/>
      <c r="V79" s="15"/>
      <c r="W79" s="15"/>
      <c r="X79" s="26"/>
      <c r="Y79" s="26"/>
      <c r="Z79" s="15"/>
      <c r="AA79" s="15"/>
      <c r="AB79" s="15"/>
      <c r="AC79" s="15"/>
      <c r="AD79" s="15"/>
      <c r="AE79" s="26"/>
      <c r="AF79" s="26"/>
      <c r="AG79" s="15"/>
      <c r="AH79" s="15"/>
      <c r="AI79" s="15"/>
      <c r="AJ79" s="15"/>
      <c r="AK79" s="15"/>
      <c r="AL79" s="15"/>
    </row>
    <row r="80" spans="1:74" x14ac:dyDescent="0.25">
      <c r="A80" s="45"/>
      <c r="B80" s="46" t="s">
        <v>40</v>
      </c>
      <c r="C80" s="27">
        <v>6</v>
      </c>
      <c r="D80" s="68"/>
      <c r="E80" s="68"/>
      <c r="F80" s="68"/>
      <c r="G80" s="68"/>
      <c r="H80" s="69"/>
      <c r="I80" s="15"/>
      <c r="J80" s="27">
        <v>7</v>
      </c>
      <c r="K80" s="68"/>
      <c r="L80" s="68"/>
      <c r="M80" s="68"/>
      <c r="N80" s="68"/>
      <c r="O80" s="69"/>
      <c r="P80" s="15"/>
      <c r="Q80" s="27">
        <v>6</v>
      </c>
      <c r="R80" s="68"/>
      <c r="S80" s="68"/>
      <c r="T80" s="68"/>
      <c r="U80" s="68"/>
      <c r="V80" s="69"/>
      <c r="W80" s="15"/>
      <c r="X80" s="27">
        <v>8</v>
      </c>
      <c r="Y80" s="68"/>
      <c r="Z80" s="68"/>
      <c r="AA80" s="68"/>
      <c r="AB80" s="68"/>
      <c r="AC80" s="69"/>
      <c r="AD80" s="15"/>
      <c r="AE80" s="27">
        <v>8</v>
      </c>
      <c r="AF80" s="68"/>
      <c r="AG80" s="68"/>
      <c r="AH80" s="68"/>
      <c r="AI80" s="68"/>
      <c r="AJ80" s="69"/>
      <c r="AK80" s="15"/>
      <c r="AL80" s="15"/>
    </row>
    <row r="81" spans="1:38" x14ac:dyDescent="0.25">
      <c r="A81" s="4"/>
      <c r="B81" s="23" t="s">
        <v>46</v>
      </c>
      <c r="C81" s="58"/>
      <c r="D81" s="53"/>
      <c r="E81" s="53"/>
      <c r="F81" s="53"/>
      <c r="G81" s="53"/>
      <c r="H81" s="33">
        <v>22</v>
      </c>
      <c r="I81" s="15"/>
      <c r="J81" s="58"/>
      <c r="K81" s="53"/>
      <c r="L81" s="53"/>
      <c r="M81" s="53"/>
      <c r="N81" s="53"/>
      <c r="O81" s="33">
        <v>15</v>
      </c>
      <c r="P81" s="15"/>
      <c r="Q81" s="58"/>
      <c r="R81" s="53"/>
      <c r="S81" s="53"/>
      <c r="T81" s="53"/>
      <c r="U81" s="53"/>
      <c r="V81" s="33">
        <v>24</v>
      </c>
      <c r="W81" s="15"/>
      <c r="X81" s="58"/>
      <c r="Y81" s="53"/>
      <c r="Z81" s="53"/>
      <c r="AA81" s="53"/>
      <c r="AB81" s="53"/>
      <c r="AC81" s="33">
        <v>27</v>
      </c>
      <c r="AD81" s="15"/>
      <c r="AE81" s="58"/>
      <c r="AF81" s="53"/>
      <c r="AG81" s="53"/>
      <c r="AH81" s="53"/>
      <c r="AI81" s="53"/>
      <c r="AJ81" s="33">
        <v>38</v>
      </c>
      <c r="AK81" s="14"/>
      <c r="AL81" s="15"/>
    </row>
    <row r="82" spans="1:38" ht="15.75" thickBot="1" x14ac:dyDescent="0.3">
      <c r="A82" s="24"/>
      <c r="B82" s="25" t="s">
        <v>47</v>
      </c>
      <c r="C82" s="62"/>
      <c r="D82" s="90"/>
      <c r="E82" s="90"/>
      <c r="F82" s="90"/>
      <c r="G82" s="91"/>
      <c r="H82" s="92">
        <v>65</v>
      </c>
      <c r="I82" s="15"/>
      <c r="J82" s="62"/>
      <c r="K82" s="90"/>
      <c r="L82" s="90"/>
      <c r="M82" s="90"/>
      <c r="N82" s="91"/>
      <c r="O82" s="92">
        <v>55</v>
      </c>
      <c r="P82" s="15"/>
      <c r="Q82" s="62"/>
      <c r="R82" s="90"/>
      <c r="S82" s="90"/>
      <c r="T82" s="90"/>
      <c r="U82" s="91"/>
      <c r="V82" s="92">
        <v>51</v>
      </c>
      <c r="W82" s="15"/>
      <c r="X82" s="62"/>
      <c r="Y82" s="90"/>
      <c r="Z82" s="90"/>
      <c r="AA82" s="90"/>
      <c r="AB82" s="91"/>
      <c r="AC82" s="92">
        <v>66</v>
      </c>
      <c r="AD82" s="15"/>
      <c r="AE82" s="62"/>
      <c r="AF82" s="90"/>
      <c r="AG82" s="90"/>
      <c r="AH82" s="90"/>
      <c r="AI82" s="91"/>
      <c r="AJ82" s="92">
        <v>68</v>
      </c>
      <c r="AK82" s="126"/>
      <c r="AL82" s="15"/>
    </row>
    <row r="83" spans="1:38" x14ac:dyDescent="0.25">
      <c r="C83" s="35">
        <f>SUM(C80:C82)</f>
        <v>6</v>
      </c>
      <c r="D83" s="35"/>
      <c r="H83" s="35">
        <f>SUM(H81:H82)</f>
        <v>87</v>
      </c>
      <c r="I83" s="22"/>
      <c r="J83" s="35">
        <f>SUM(J80:J82)</f>
        <v>7</v>
      </c>
      <c r="K83" s="35"/>
      <c r="O83" s="35">
        <f>SUM(O81:O82)</f>
        <v>70</v>
      </c>
      <c r="P83" s="22"/>
      <c r="Q83" s="35">
        <f>SUM(Q80:Q82)</f>
        <v>6</v>
      </c>
      <c r="R83" s="35"/>
      <c r="V83" s="35">
        <f>SUM(V81:V82)</f>
        <v>75</v>
      </c>
      <c r="W83" s="22"/>
      <c r="X83" s="35">
        <f>SUM(X80:X82)</f>
        <v>8</v>
      </c>
      <c r="Y83" s="35"/>
      <c r="AC83" s="35">
        <f>SUM(AC81:AC82)</f>
        <v>93</v>
      </c>
      <c r="AD83" s="22"/>
      <c r="AE83" s="35">
        <f>SUM(AE80:AE82)</f>
        <v>8</v>
      </c>
      <c r="AF83" s="35"/>
      <c r="AJ83" s="35">
        <f>SUM(AJ81:AJ82)</f>
        <v>106</v>
      </c>
      <c r="AK83" s="35"/>
      <c r="AL83" s="15"/>
    </row>
    <row r="84" spans="1:38" ht="15.75" thickBot="1" x14ac:dyDescent="0.3">
      <c r="C84" s="35"/>
      <c r="D84" s="35"/>
      <c r="I84" s="22"/>
      <c r="J84" s="35"/>
      <c r="K84" s="35"/>
      <c r="P84" s="22"/>
      <c r="Q84" s="35"/>
      <c r="R84" s="35"/>
      <c r="W84" s="22"/>
      <c r="X84" s="35"/>
      <c r="Y84" s="35"/>
      <c r="AD84" s="22"/>
      <c r="AE84" s="35"/>
      <c r="AF84" s="35"/>
      <c r="AL84" s="15"/>
    </row>
    <row r="85" spans="1:38" ht="23.25" thickBot="1" x14ac:dyDescent="0.3">
      <c r="A85" s="248" t="s">
        <v>30</v>
      </c>
      <c r="B85" s="248"/>
      <c r="C85" s="50" t="s">
        <v>54</v>
      </c>
      <c r="D85" s="50" t="s">
        <v>63</v>
      </c>
      <c r="E85" s="51" t="s">
        <v>59</v>
      </c>
      <c r="F85" s="52" t="s">
        <v>60</v>
      </c>
      <c r="G85" s="51" t="s">
        <v>61</v>
      </c>
      <c r="H85" s="52" t="s">
        <v>62</v>
      </c>
      <c r="I85" s="15"/>
      <c r="J85" s="50" t="s">
        <v>54</v>
      </c>
      <c r="K85" s="50" t="s">
        <v>63</v>
      </c>
      <c r="L85" s="51" t="s">
        <v>59</v>
      </c>
      <c r="M85" s="52" t="s">
        <v>60</v>
      </c>
      <c r="N85" s="51" t="s">
        <v>61</v>
      </c>
      <c r="O85" s="52" t="s">
        <v>62</v>
      </c>
      <c r="P85" s="15"/>
      <c r="Q85" s="50" t="s">
        <v>54</v>
      </c>
      <c r="R85" s="50" t="s">
        <v>63</v>
      </c>
      <c r="S85" s="51" t="s">
        <v>59</v>
      </c>
      <c r="T85" s="52" t="s">
        <v>60</v>
      </c>
      <c r="U85" s="51" t="s">
        <v>61</v>
      </c>
      <c r="V85" s="52" t="s">
        <v>62</v>
      </c>
      <c r="W85" s="15"/>
      <c r="X85" s="50" t="s">
        <v>54</v>
      </c>
      <c r="Y85" s="50" t="s">
        <v>63</v>
      </c>
      <c r="Z85" s="51" t="s">
        <v>59</v>
      </c>
      <c r="AA85" s="52" t="s">
        <v>60</v>
      </c>
      <c r="AB85" s="51" t="s">
        <v>61</v>
      </c>
      <c r="AC85" s="52" t="s">
        <v>62</v>
      </c>
      <c r="AD85" s="15"/>
      <c r="AE85" s="50" t="s">
        <v>54</v>
      </c>
      <c r="AF85" s="50" t="s">
        <v>63</v>
      </c>
      <c r="AG85" s="51" t="s">
        <v>59</v>
      </c>
      <c r="AH85" s="52" t="s">
        <v>60</v>
      </c>
      <c r="AI85" s="51" t="s">
        <v>61</v>
      </c>
      <c r="AJ85" s="52" t="s">
        <v>62</v>
      </c>
      <c r="AK85" s="127"/>
    </row>
    <row r="86" spans="1:38" x14ac:dyDescent="0.25">
      <c r="A86" s="253" t="s">
        <v>31</v>
      </c>
      <c r="B86" s="254"/>
      <c r="C86" s="27">
        <f>H9</f>
        <v>120</v>
      </c>
      <c r="D86" s="67">
        <v>15</v>
      </c>
      <c r="E86" s="56">
        <v>76</v>
      </c>
      <c r="F86" s="57">
        <v>9</v>
      </c>
      <c r="G86" s="56">
        <v>97</v>
      </c>
      <c r="H86" s="57">
        <v>13</v>
      </c>
      <c r="I86" s="15"/>
      <c r="J86" s="27">
        <f>O9</f>
        <v>153</v>
      </c>
      <c r="K86" s="67">
        <v>25</v>
      </c>
      <c r="L86" s="56">
        <v>51</v>
      </c>
      <c r="M86" s="57">
        <v>4</v>
      </c>
      <c r="N86" s="56">
        <v>69</v>
      </c>
      <c r="O86" s="57">
        <v>3</v>
      </c>
      <c r="P86" s="15"/>
      <c r="Q86" s="27">
        <f>V9</f>
        <v>135</v>
      </c>
      <c r="R86" s="67">
        <v>20</v>
      </c>
      <c r="S86" s="56">
        <v>48</v>
      </c>
      <c r="T86" s="57">
        <v>3</v>
      </c>
      <c r="U86" s="210"/>
      <c r="V86" s="221"/>
      <c r="W86" s="15"/>
      <c r="X86" s="27">
        <f>AC9</f>
        <v>134</v>
      </c>
      <c r="Y86" s="67">
        <v>17</v>
      </c>
      <c r="Z86" s="56">
        <v>70</v>
      </c>
      <c r="AA86" s="57">
        <v>9</v>
      </c>
      <c r="AB86" s="56">
        <v>71</v>
      </c>
      <c r="AC86" s="57">
        <v>5</v>
      </c>
      <c r="AD86" s="15"/>
      <c r="AE86" s="27">
        <f>AJ9</f>
        <v>91</v>
      </c>
      <c r="AF86" s="67">
        <v>17</v>
      </c>
      <c r="AG86" s="56">
        <v>111</v>
      </c>
      <c r="AH86" s="57">
        <v>57</v>
      </c>
      <c r="AI86" s="56">
        <v>139</v>
      </c>
      <c r="AJ86" s="57">
        <v>55</v>
      </c>
      <c r="AK86" s="15"/>
    </row>
    <row r="87" spans="1:38" x14ac:dyDescent="0.25">
      <c r="A87" s="246" t="s">
        <v>32</v>
      </c>
      <c r="B87" s="255"/>
      <c r="C87" s="41">
        <f>H12</f>
        <v>15</v>
      </c>
      <c r="D87" s="59"/>
      <c r="E87" s="58"/>
      <c r="F87" s="59"/>
      <c r="G87" s="58"/>
      <c r="H87" s="59"/>
      <c r="I87" s="15"/>
      <c r="J87" s="41">
        <f>O12</f>
        <v>1</v>
      </c>
      <c r="K87" s="59"/>
      <c r="L87" s="58"/>
      <c r="M87" s="59"/>
      <c r="N87" s="58"/>
      <c r="O87" s="59"/>
      <c r="P87" s="15"/>
      <c r="Q87" s="41">
        <f>V12</f>
        <v>0</v>
      </c>
      <c r="R87" s="59"/>
      <c r="S87" s="58"/>
      <c r="T87" s="59"/>
      <c r="U87" s="58"/>
      <c r="V87" s="59"/>
      <c r="W87" s="15"/>
      <c r="X87" s="41">
        <f>AC12</f>
        <v>5</v>
      </c>
      <c r="Y87" s="59"/>
      <c r="Z87" s="58"/>
      <c r="AA87" s="59"/>
      <c r="AB87" s="58"/>
      <c r="AC87" s="59"/>
      <c r="AD87" s="15"/>
      <c r="AE87" s="41">
        <f>AJ12</f>
        <v>27</v>
      </c>
      <c r="AF87" s="59"/>
      <c r="AG87" s="58"/>
      <c r="AH87" s="59"/>
      <c r="AI87" s="58"/>
      <c r="AJ87" s="59"/>
      <c r="AK87" s="15"/>
    </row>
    <row r="88" spans="1:38" x14ac:dyDescent="0.25">
      <c r="A88" s="246" t="s">
        <v>64</v>
      </c>
      <c r="B88" s="247"/>
      <c r="C88" s="41">
        <f>H19</f>
        <v>6</v>
      </c>
      <c r="D88" s="59"/>
      <c r="E88" s="58"/>
      <c r="F88" s="59"/>
      <c r="G88" s="58"/>
      <c r="H88" s="59"/>
      <c r="I88" s="15"/>
      <c r="J88" s="41">
        <f>O19</f>
        <v>3</v>
      </c>
      <c r="K88" s="59"/>
      <c r="L88" s="58"/>
      <c r="M88" s="59"/>
      <c r="N88" s="58"/>
      <c r="O88" s="59"/>
      <c r="P88" s="15"/>
      <c r="Q88" s="41">
        <f>V19</f>
        <v>6</v>
      </c>
      <c r="R88" s="59"/>
      <c r="S88" s="58"/>
      <c r="T88" s="59"/>
      <c r="U88" s="58"/>
      <c r="V88" s="59"/>
      <c r="W88" s="15"/>
      <c r="X88" s="41">
        <f>AC19</f>
        <v>7</v>
      </c>
      <c r="Y88" s="59"/>
      <c r="Z88" s="58"/>
      <c r="AA88" s="59"/>
      <c r="AB88" s="58"/>
      <c r="AC88" s="59"/>
      <c r="AD88" s="15"/>
      <c r="AE88" s="41">
        <f>AJ19</f>
        <v>9</v>
      </c>
      <c r="AF88" s="59"/>
      <c r="AG88" s="58"/>
      <c r="AH88" s="59"/>
      <c r="AI88" s="58"/>
      <c r="AJ88" s="59"/>
      <c r="AK88" s="15"/>
    </row>
    <row r="89" spans="1:38" x14ac:dyDescent="0.25">
      <c r="A89" s="246" t="s">
        <v>34</v>
      </c>
      <c r="B89" s="255"/>
      <c r="C89" s="41">
        <f>H22</f>
        <v>96</v>
      </c>
      <c r="D89" s="61"/>
      <c r="E89" s="56">
        <v>100</v>
      </c>
      <c r="F89" s="57">
        <v>28</v>
      </c>
      <c r="G89" s="56">
        <v>123</v>
      </c>
      <c r="H89" s="57">
        <v>16</v>
      </c>
      <c r="I89" s="15"/>
      <c r="J89" s="41">
        <f>O22</f>
        <v>111</v>
      </c>
      <c r="K89" s="61"/>
      <c r="L89" s="56">
        <v>112</v>
      </c>
      <c r="M89" s="57">
        <v>15</v>
      </c>
      <c r="N89" s="56">
        <v>101</v>
      </c>
      <c r="O89" s="57">
        <v>12</v>
      </c>
      <c r="P89" s="15"/>
      <c r="Q89" s="41">
        <f>V22</f>
        <v>85</v>
      </c>
      <c r="R89" s="61"/>
      <c r="S89" s="56">
        <v>107</v>
      </c>
      <c r="T89" s="57">
        <v>11</v>
      </c>
      <c r="U89" s="210"/>
      <c r="V89" s="221"/>
      <c r="W89" s="15"/>
      <c r="X89" s="41">
        <f>AC22</f>
        <v>78</v>
      </c>
      <c r="Y89" s="61"/>
      <c r="Z89" s="56">
        <v>92</v>
      </c>
      <c r="AA89" s="57">
        <v>16</v>
      </c>
      <c r="AB89" s="56">
        <v>102</v>
      </c>
      <c r="AC89" s="57">
        <v>10</v>
      </c>
      <c r="AD89" s="15"/>
      <c r="AE89" s="41">
        <f>AJ22</f>
        <v>156</v>
      </c>
      <c r="AF89" s="61"/>
      <c r="AG89" s="56">
        <v>134</v>
      </c>
      <c r="AH89" s="57">
        <v>53</v>
      </c>
      <c r="AI89" s="56">
        <v>168</v>
      </c>
      <c r="AJ89" s="57">
        <v>74</v>
      </c>
      <c r="AK89" s="15"/>
    </row>
    <row r="90" spans="1:38" x14ac:dyDescent="0.25">
      <c r="A90" s="246" t="s">
        <v>33</v>
      </c>
      <c r="B90" s="255"/>
      <c r="C90" s="34">
        <f>H26</f>
        <v>30</v>
      </c>
      <c r="D90" s="61"/>
      <c r="E90" s="60"/>
      <c r="F90" s="61"/>
      <c r="G90" s="64"/>
      <c r="H90" s="59"/>
      <c r="I90" s="15"/>
      <c r="J90" s="34">
        <f>O26</f>
        <v>14</v>
      </c>
      <c r="K90" s="61"/>
      <c r="L90" s="60"/>
      <c r="M90" s="61"/>
      <c r="N90" s="64"/>
      <c r="O90" s="59"/>
      <c r="P90" s="15"/>
      <c r="Q90" s="34">
        <f>V26</f>
        <v>18</v>
      </c>
      <c r="R90" s="61"/>
      <c r="S90" s="60"/>
      <c r="T90" s="61"/>
      <c r="U90" s="64"/>
      <c r="V90" s="59"/>
      <c r="W90" s="15"/>
      <c r="X90" s="34">
        <f>AC26</f>
        <v>19</v>
      </c>
      <c r="Y90" s="61"/>
      <c r="Z90" s="60"/>
      <c r="AA90" s="61"/>
      <c r="AB90" s="64"/>
      <c r="AC90" s="59"/>
      <c r="AD90" s="15"/>
      <c r="AE90" s="34">
        <f>AJ26</f>
        <v>35</v>
      </c>
      <c r="AF90" s="61"/>
      <c r="AG90" s="60"/>
      <c r="AH90" s="61"/>
      <c r="AI90" s="64"/>
      <c r="AJ90" s="59"/>
      <c r="AK90" s="15"/>
    </row>
    <row r="91" spans="1:38" ht="15.75" thickBot="1" x14ac:dyDescent="0.3">
      <c r="A91" s="267" t="s">
        <v>35</v>
      </c>
      <c r="B91" s="268"/>
      <c r="C91" s="65">
        <f>H47</f>
        <v>69</v>
      </c>
      <c r="D91" s="63"/>
      <c r="E91" s="62"/>
      <c r="F91" s="63"/>
      <c r="G91" s="62"/>
      <c r="H91" s="63"/>
      <c r="I91" s="15"/>
      <c r="J91" s="65">
        <f>O47</f>
        <v>9</v>
      </c>
      <c r="K91" s="63"/>
      <c r="L91" s="62"/>
      <c r="M91" s="63"/>
      <c r="N91" s="62"/>
      <c r="O91" s="63"/>
      <c r="P91" s="15"/>
      <c r="Q91" s="65">
        <f>V47</f>
        <v>35</v>
      </c>
      <c r="R91" s="63"/>
      <c r="S91" s="62"/>
      <c r="T91" s="63"/>
      <c r="U91" s="62"/>
      <c r="V91" s="63"/>
      <c r="W91" s="15"/>
      <c r="X91" s="65">
        <f>AC47</f>
        <v>53</v>
      </c>
      <c r="Y91" s="63"/>
      <c r="Z91" s="62"/>
      <c r="AA91" s="63"/>
      <c r="AB91" s="62"/>
      <c r="AC91" s="63"/>
      <c r="AD91" s="15"/>
      <c r="AE91" s="65">
        <f>AJ47</f>
        <v>28</v>
      </c>
      <c r="AF91" s="63"/>
      <c r="AG91" s="62"/>
      <c r="AH91" s="63"/>
      <c r="AI91" s="62"/>
      <c r="AJ91" s="63"/>
      <c r="AK91" s="15"/>
    </row>
    <row r="92" spans="1:38" x14ac:dyDescent="0.25">
      <c r="C92" s="35">
        <f t="shared" ref="C92:H92" si="43">SUM(C86:C91)</f>
        <v>336</v>
      </c>
      <c r="D92" s="35">
        <f t="shared" si="43"/>
        <v>15</v>
      </c>
      <c r="E92" s="35">
        <f t="shared" si="43"/>
        <v>176</v>
      </c>
      <c r="F92" s="35">
        <f t="shared" si="43"/>
        <v>37</v>
      </c>
      <c r="G92" s="35">
        <f t="shared" si="43"/>
        <v>220</v>
      </c>
      <c r="H92" s="35">
        <f t="shared" si="43"/>
        <v>29</v>
      </c>
      <c r="J92" s="35">
        <f t="shared" ref="J92:O92" si="44">SUM(J86:J91)</f>
        <v>291</v>
      </c>
      <c r="K92" s="35">
        <f t="shared" si="44"/>
        <v>25</v>
      </c>
      <c r="L92" s="35">
        <f t="shared" si="44"/>
        <v>163</v>
      </c>
      <c r="M92" s="35">
        <f t="shared" si="44"/>
        <v>19</v>
      </c>
      <c r="N92" s="35">
        <f t="shared" si="44"/>
        <v>170</v>
      </c>
      <c r="O92" s="35">
        <f t="shared" si="44"/>
        <v>15</v>
      </c>
      <c r="Q92" s="35">
        <f t="shared" ref="Q92:V92" si="45">SUM(Q86:Q91)</f>
        <v>279</v>
      </c>
      <c r="R92" s="35">
        <f t="shared" si="45"/>
        <v>20</v>
      </c>
      <c r="S92" s="35">
        <f t="shared" si="45"/>
        <v>155</v>
      </c>
      <c r="T92" s="35">
        <f t="shared" si="45"/>
        <v>14</v>
      </c>
      <c r="U92" s="35">
        <f t="shared" si="45"/>
        <v>0</v>
      </c>
      <c r="V92" s="35">
        <f t="shared" si="45"/>
        <v>0</v>
      </c>
      <c r="X92" s="35">
        <f t="shared" ref="X92:AC92" si="46">SUM(X86:X91)</f>
        <v>296</v>
      </c>
      <c r="Y92" s="35">
        <f t="shared" si="46"/>
        <v>17</v>
      </c>
      <c r="Z92" s="35">
        <f t="shared" si="46"/>
        <v>162</v>
      </c>
      <c r="AA92" s="35">
        <f t="shared" si="46"/>
        <v>25</v>
      </c>
      <c r="AB92" s="35">
        <f t="shared" si="46"/>
        <v>173</v>
      </c>
      <c r="AC92" s="35">
        <f t="shared" si="46"/>
        <v>15</v>
      </c>
      <c r="AE92" s="35">
        <f t="shared" ref="AE92:AJ92" si="47">SUM(AE86:AE91)</f>
        <v>346</v>
      </c>
      <c r="AF92" s="35">
        <f t="shared" si="47"/>
        <v>17</v>
      </c>
      <c r="AG92" s="35">
        <f t="shared" si="47"/>
        <v>245</v>
      </c>
      <c r="AH92" s="35">
        <f t="shared" si="47"/>
        <v>110</v>
      </c>
      <c r="AI92" s="35">
        <f t="shared" si="47"/>
        <v>307</v>
      </c>
      <c r="AJ92" s="35">
        <f t="shared" si="47"/>
        <v>129</v>
      </c>
      <c r="AK92" s="35"/>
    </row>
    <row r="93" spans="1:38" ht="15.75" thickBot="1" x14ac:dyDescent="0.3">
      <c r="C93" s="35"/>
      <c r="D93" s="35"/>
      <c r="E93" s="35"/>
      <c r="F93" s="35"/>
      <c r="G93" s="35"/>
      <c r="H93" s="35"/>
      <c r="I93" s="122"/>
      <c r="J93" s="35"/>
      <c r="K93" s="35"/>
      <c r="L93" s="35"/>
      <c r="M93" s="35"/>
      <c r="N93" s="35"/>
      <c r="O93" s="35"/>
      <c r="P93" s="122"/>
      <c r="Q93" s="35"/>
      <c r="R93" s="35"/>
      <c r="S93" s="35"/>
      <c r="T93" s="35"/>
      <c r="U93" s="35"/>
      <c r="V93" s="35"/>
      <c r="W93" s="122"/>
      <c r="X93" s="35"/>
      <c r="Y93" s="35"/>
      <c r="Z93" s="35"/>
      <c r="AA93" s="35"/>
      <c r="AB93" s="35"/>
      <c r="AC93" s="35"/>
      <c r="AD93" s="122"/>
      <c r="AE93" s="35"/>
      <c r="AF93" s="35"/>
      <c r="AG93" s="35"/>
      <c r="AH93" s="35"/>
      <c r="AI93" s="35"/>
      <c r="AJ93" s="35"/>
      <c r="AK93" s="35"/>
    </row>
    <row r="94" spans="1:38" ht="15.75" thickBot="1" x14ac:dyDescent="0.3">
      <c r="B94" s="310" t="s">
        <v>163</v>
      </c>
      <c r="C94" s="301" t="s">
        <v>151</v>
      </c>
      <c r="D94" s="302"/>
      <c r="E94" s="302"/>
      <c r="F94" s="302"/>
      <c r="G94" s="302"/>
      <c r="H94" s="303"/>
      <c r="I94" s="122"/>
      <c r="J94" s="301" t="s">
        <v>151</v>
      </c>
      <c r="K94" s="302"/>
      <c r="L94" s="302"/>
      <c r="M94" s="302"/>
      <c r="N94" s="302"/>
      <c r="O94" s="303"/>
      <c r="P94" s="122"/>
      <c r="Q94" s="301" t="s">
        <v>151</v>
      </c>
      <c r="R94" s="302"/>
      <c r="S94" s="302"/>
      <c r="T94" s="302"/>
      <c r="U94" s="302"/>
      <c r="V94" s="303"/>
      <c r="W94" s="122"/>
      <c r="X94" s="301" t="s">
        <v>151</v>
      </c>
      <c r="Y94" s="302"/>
      <c r="Z94" s="302"/>
      <c r="AA94" s="302"/>
      <c r="AB94" s="302"/>
      <c r="AC94" s="303"/>
      <c r="AD94" s="122"/>
      <c r="AE94" s="301" t="s">
        <v>190</v>
      </c>
      <c r="AF94" s="302"/>
      <c r="AG94" s="302"/>
      <c r="AH94" s="302"/>
      <c r="AI94" s="302"/>
      <c r="AJ94" s="303"/>
      <c r="AK94" s="35"/>
    </row>
    <row r="95" spans="1:38" x14ac:dyDescent="0.25">
      <c r="B95" s="311"/>
      <c r="C95" s="304" t="s">
        <v>152</v>
      </c>
      <c r="D95" s="305"/>
      <c r="E95" s="305"/>
      <c r="F95" s="305"/>
      <c r="G95" s="305"/>
      <c r="H95" s="306"/>
      <c r="I95" s="122"/>
      <c r="J95" s="304" t="s">
        <v>152</v>
      </c>
      <c r="K95" s="305"/>
      <c r="L95" s="305"/>
      <c r="M95" s="305"/>
      <c r="N95" s="305"/>
      <c r="O95" s="306"/>
      <c r="P95" s="122"/>
      <c r="Q95" s="304" t="s">
        <v>152</v>
      </c>
      <c r="R95" s="305"/>
      <c r="S95" s="305"/>
      <c r="T95" s="305"/>
      <c r="U95" s="305"/>
      <c r="V95" s="306"/>
      <c r="W95" s="122"/>
      <c r="X95" s="304" t="s">
        <v>152</v>
      </c>
      <c r="Y95" s="305"/>
      <c r="Z95" s="305"/>
      <c r="AA95" s="305"/>
      <c r="AB95" s="305"/>
      <c r="AC95" s="306"/>
      <c r="AD95" s="122"/>
      <c r="AE95" s="301" t="s">
        <v>151</v>
      </c>
      <c r="AF95" s="302"/>
      <c r="AG95" s="302"/>
      <c r="AH95" s="302"/>
      <c r="AI95" s="302"/>
      <c r="AJ95" s="303"/>
      <c r="AK95" s="35"/>
    </row>
    <row r="96" spans="1:38" x14ac:dyDescent="0.25">
      <c r="B96" s="311"/>
      <c r="C96" s="304"/>
      <c r="D96" s="305"/>
      <c r="E96" s="305"/>
      <c r="F96" s="305"/>
      <c r="G96" s="305"/>
      <c r="H96" s="306"/>
      <c r="I96" s="122"/>
      <c r="J96" s="304" t="s">
        <v>156</v>
      </c>
      <c r="K96" s="305"/>
      <c r="L96" s="305"/>
      <c r="M96" s="305"/>
      <c r="N96" s="305"/>
      <c r="O96" s="306"/>
      <c r="P96" s="122"/>
      <c r="Q96" s="304" t="s">
        <v>156</v>
      </c>
      <c r="R96" s="305"/>
      <c r="S96" s="305"/>
      <c r="T96" s="305"/>
      <c r="U96" s="305"/>
      <c r="V96" s="306"/>
      <c r="W96" s="122"/>
      <c r="X96" s="304" t="s">
        <v>156</v>
      </c>
      <c r="Y96" s="305"/>
      <c r="Z96" s="305"/>
      <c r="AA96" s="305"/>
      <c r="AB96" s="305"/>
      <c r="AC96" s="306"/>
      <c r="AD96" s="122"/>
      <c r="AE96" s="304" t="s">
        <v>152</v>
      </c>
      <c r="AF96" s="305"/>
      <c r="AG96" s="305"/>
      <c r="AH96" s="305"/>
      <c r="AI96" s="305"/>
      <c r="AJ96" s="306"/>
      <c r="AK96" s="35"/>
    </row>
    <row r="97" spans="2:37" x14ac:dyDescent="0.25">
      <c r="B97" s="311"/>
      <c r="C97" s="304"/>
      <c r="D97" s="305"/>
      <c r="E97" s="305"/>
      <c r="F97" s="305"/>
      <c r="G97" s="305"/>
      <c r="H97" s="306"/>
      <c r="I97" s="122"/>
      <c r="J97" s="304"/>
      <c r="K97" s="305"/>
      <c r="L97" s="305"/>
      <c r="M97" s="305"/>
      <c r="N97" s="305"/>
      <c r="O97" s="306"/>
      <c r="P97" s="122"/>
      <c r="Q97" s="304"/>
      <c r="R97" s="305"/>
      <c r="S97" s="305"/>
      <c r="T97" s="305"/>
      <c r="U97" s="305"/>
      <c r="V97" s="306"/>
      <c r="W97" s="122"/>
      <c r="X97" s="304" t="s">
        <v>189</v>
      </c>
      <c r="Y97" s="305"/>
      <c r="Z97" s="305"/>
      <c r="AA97" s="305"/>
      <c r="AB97" s="305"/>
      <c r="AC97" s="306"/>
      <c r="AD97" s="122"/>
      <c r="AE97" s="304" t="s">
        <v>156</v>
      </c>
      <c r="AF97" s="305"/>
      <c r="AG97" s="305"/>
      <c r="AH97" s="305"/>
      <c r="AI97" s="305"/>
      <c r="AJ97" s="306"/>
      <c r="AK97" s="35"/>
    </row>
    <row r="98" spans="2:37" ht="15.75" thickBot="1" x14ac:dyDescent="0.3">
      <c r="B98" s="312"/>
      <c r="C98" s="307"/>
      <c r="D98" s="308"/>
      <c r="E98" s="308"/>
      <c r="F98" s="308"/>
      <c r="G98" s="308"/>
      <c r="H98" s="309"/>
      <c r="I98" s="122"/>
      <c r="J98" s="307"/>
      <c r="K98" s="308"/>
      <c r="L98" s="308"/>
      <c r="M98" s="308"/>
      <c r="N98" s="308"/>
      <c r="O98" s="309"/>
      <c r="P98" s="122"/>
      <c r="Q98" s="307"/>
      <c r="R98" s="308"/>
      <c r="S98" s="308"/>
      <c r="T98" s="308"/>
      <c r="U98" s="308"/>
      <c r="V98" s="309"/>
      <c r="W98" s="122"/>
      <c r="X98" s="307"/>
      <c r="Y98" s="308"/>
      <c r="Z98" s="308"/>
      <c r="AA98" s="308"/>
      <c r="AB98" s="308"/>
      <c r="AC98" s="309"/>
      <c r="AD98" s="122"/>
      <c r="AE98" s="307" t="s">
        <v>191</v>
      </c>
      <c r="AF98" s="308"/>
      <c r="AG98" s="308"/>
      <c r="AH98" s="308"/>
      <c r="AI98" s="308"/>
      <c r="AJ98" s="309"/>
      <c r="AK98" s="35"/>
    </row>
    <row r="99" spans="2:37" x14ac:dyDescent="0.25">
      <c r="B99" s="314" t="s">
        <v>175</v>
      </c>
      <c r="C99" s="313" t="s">
        <v>184</v>
      </c>
      <c r="D99" s="313"/>
      <c r="E99" s="313"/>
      <c r="F99" s="313"/>
      <c r="G99" s="313"/>
      <c r="H99" s="313"/>
      <c r="I99" s="122"/>
      <c r="J99" s="214"/>
      <c r="K99" s="214"/>
      <c r="L99" s="214"/>
      <c r="M99" s="214"/>
      <c r="N99" s="214"/>
      <c r="O99" s="214"/>
      <c r="P99" s="122"/>
      <c r="Q99" s="214"/>
      <c r="R99" s="214"/>
      <c r="S99" s="214"/>
      <c r="T99" s="214"/>
      <c r="U99" s="214"/>
      <c r="V99" s="214"/>
      <c r="W99" s="122"/>
      <c r="X99" s="214"/>
      <c r="Y99" s="214"/>
      <c r="Z99" s="214"/>
      <c r="AA99" s="214"/>
      <c r="AB99" s="214"/>
      <c r="AC99" s="214"/>
      <c r="AD99" s="122"/>
      <c r="AE99" s="214"/>
      <c r="AF99" s="214"/>
      <c r="AG99" s="214"/>
      <c r="AH99" s="214"/>
      <c r="AI99" s="214"/>
      <c r="AJ99" s="218"/>
      <c r="AK99" s="35"/>
    </row>
    <row r="100" spans="2:37" x14ac:dyDescent="0.25">
      <c r="B100" s="315"/>
      <c r="C100" s="286" t="s">
        <v>197</v>
      </c>
      <c r="D100" s="286"/>
      <c r="E100" s="286"/>
      <c r="F100" s="286"/>
      <c r="G100" s="286"/>
      <c r="H100" s="286"/>
      <c r="I100" s="122"/>
      <c r="J100" s="305"/>
      <c r="K100" s="305"/>
      <c r="L100" s="305"/>
      <c r="M100" s="305"/>
      <c r="N100" s="305"/>
      <c r="O100" s="305"/>
      <c r="P100" s="122"/>
      <c r="Q100" s="305"/>
      <c r="R100" s="305"/>
      <c r="S100" s="305"/>
      <c r="T100" s="305"/>
      <c r="U100" s="305"/>
      <c r="V100" s="305"/>
      <c r="W100" s="122"/>
      <c r="X100" s="305"/>
      <c r="Y100" s="305"/>
      <c r="Z100" s="305"/>
      <c r="AA100" s="305"/>
      <c r="AB100" s="305"/>
      <c r="AC100" s="305"/>
      <c r="AD100" s="122"/>
      <c r="AE100" s="305"/>
      <c r="AF100" s="305"/>
      <c r="AG100" s="305"/>
      <c r="AH100" s="305"/>
      <c r="AI100" s="305"/>
      <c r="AJ100" s="306"/>
      <c r="AK100" s="35"/>
    </row>
    <row r="101" spans="2:37" x14ac:dyDescent="0.25">
      <c r="B101" s="315"/>
      <c r="C101" s="286" t="s">
        <v>196</v>
      </c>
      <c r="D101" s="286"/>
      <c r="E101" s="286"/>
      <c r="F101" s="286"/>
      <c r="G101" s="286"/>
      <c r="H101" s="286"/>
      <c r="I101" s="122"/>
      <c r="J101" s="215"/>
      <c r="K101" s="215"/>
      <c r="L101" s="215"/>
      <c r="M101" s="215"/>
      <c r="N101" s="215"/>
      <c r="O101" s="215"/>
      <c r="P101" s="122"/>
      <c r="Q101" s="215"/>
      <c r="R101" s="215"/>
      <c r="S101" s="215"/>
      <c r="T101" s="215"/>
      <c r="U101" s="215"/>
      <c r="V101" s="215"/>
      <c r="W101" s="122"/>
      <c r="X101" s="215"/>
      <c r="Y101" s="215"/>
      <c r="Z101" s="215"/>
      <c r="AA101" s="215"/>
      <c r="AB101" s="215"/>
      <c r="AC101" s="215"/>
      <c r="AD101" s="122"/>
      <c r="AE101" s="215"/>
      <c r="AF101" s="215"/>
      <c r="AG101" s="215"/>
      <c r="AH101" s="215"/>
      <c r="AI101" s="215"/>
      <c r="AJ101" s="219"/>
      <c r="AK101" s="35"/>
    </row>
    <row r="102" spans="2:37" x14ac:dyDescent="0.25">
      <c r="B102" s="315"/>
      <c r="C102" s="286" t="s">
        <v>195</v>
      </c>
      <c r="D102" s="286"/>
      <c r="E102" s="286"/>
      <c r="F102" s="286"/>
      <c r="G102" s="286"/>
      <c r="H102" s="286"/>
      <c r="I102" s="122"/>
      <c r="J102" s="305"/>
      <c r="K102" s="305"/>
      <c r="L102" s="305"/>
      <c r="M102" s="305"/>
      <c r="N102" s="305"/>
      <c r="O102" s="305"/>
      <c r="P102" s="122"/>
      <c r="Q102" s="305"/>
      <c r="R102" s="305"/>
      <c r="S102" s="305"/>
      <c r="T102" s="305"/>
      <c r="U102" s="305"/>
      <c r="V102" s="305"/>
      <c r="W102" s="122"/>
      <c r="X102" s="305"/>
      <c r="Y102" s="305"/>
      <c r="Z102" s="305"/>
      <c r="AA102" s="305"/>
      <c r="AB102" s="305"/>
      <c r="AC102" s="305"/>
      <c r="AD102" s="122"/>
      <c r="AE102" s="305"/>
      <c r="AF102" s="305"/>
      <c r="AG102" s="305"/>
      <c r="AH102" s="305"/>
      <c r="AI102" s="305"/>
      <c r="AJ102" s="306"/>
      <c r="AK102" s="35"/>
    </row>
    <row r="103" spans="2:37" x14ac:dyDescent="0.25">
      <c r="B103" s="315"/>
      <c r="C103" s="286" t="s">
        <v>187</v>
      </c>
      <c r="D103" s="286"/>
      <c r="E103" s="286"/>
      <c r="F103" s="286"/>
      <c r="G103" s="286"/>
      <c r="H103" s="286"/>
      <c r="I103" s="122"/>
      <c r="J103" s="305"/>
      <c r="K103" s="305"/>
      <c r="L103" s="305"/>
      <c r="M103" s="305"/>
      <c r="N103" s="305"/>
      <c r="O103" s="305"/>
      <c r="P103" s="122"/>
      <c r="Q103" s="305"/>
      <c r="R103" s="305"/>
      <c r="S103" s="305"/>
      <c r="T103" s="305"/>
      <c r="U103" s="305"/>
      <c r="V103" s="305"/>
      <c r="W103" s="122"/>
      <c r="X103" s="305"/>
      <c r="Y103" s="305"/>
      <c r="Z103" s="305"/>
      <c r="AA103" s="305"/>
      <c r="AB103" s="305"/>
      <c r="AC103" s="305"/>
      <c r="AD103" s="122"/>
      <c r="AE103" s="305"/>
      <c r="AF103" s="305"/>
      <c r="AG103" s="305"/>
      <c r="AH103" s="305"/>
      <c r="AI103" s="305"/>
      <c r="AJ103" s="306"/>
      <c r="AK103" s="35"/>
    </row>
    <row r="104" spans="2:37" x14ac:dyDescent="0.25">
      <c r="B104" s="315"/>
      <c r="C104" s="286" t="s">
        <v>185</v>
      </c>
      <c r="D104" s="286"/>
      <c r="E104" s="286"/>
      <c r="F104" s="286"/>
      <c r="G104" s="286"/>
      <c r="H104" s="286"/>
      <c r="I104" s="122"/>
      <c r="J104" s="305"/>
      <c r="K104" s="305"/>
      <c r="L104" s="305"/>
      <c r="M104" s="305"/>
      <c r="N104" s="305"/>
      <c r="O104" s="305"/>
      <c r="P104" s="122"/>
      <c r="Q104" s="305"/>
      <c r="R104" s="305"/>
      <c r="S104" s="305"/>
      <c r="T104" s="305"/>
      <c r="U104" s="305"/>
      <c r="V104" s="305"/>
      <c r="W104" s="122"/>
      <c r="X104" s="305"/>
      <c r="Y104" s="305"/>
      <c r="Z104" s="305"/>
      <c r="AA104" s="305"/>
      <c r="AB104" s="305"/>
      <c r="AC104" s="305"/>
      <c r="AD104" s="122"/>
      <c r="AE104" s="305"/>
      <c r="AF104" s="305"/>
      <c r="AG104" s="305"/>
      <c r="AH104" s="305"/>
      <c r="AI104" s="305"/>
      <c r="AJ104" s="306"/>
      <c r="AK104" s="35"/>
    </row>
    <row r="105" spans="2:37" x14ac:dyDescent="0.25">
      <c r="B105" s="315"/>
      <c r="C105" s="286" t="s">
        <v>192</v>
      </c>
      <c r="D105" s="286"/>
      <c r="E105" s="286"/>
      <c r="F105" s="286"/>
      <c r="G105" s="286"/>
      <c r="H105" s="286"/>
      <c r="I105" s="122"/>
      <c r="J105" s="305"/>
      <c r="K105" s="305"/>
      <c r="L105" s="305"/>
      <c r="M105" s="305"/>
      <c r="N105" s="305"/>
      <c r="O105" s="305"/>
      <c r="P105" s="122"/>
      <c r="Q105" s="305"/>
      <c r="R105" s="305"/>
      <c r="S105" s="305"/>
      <c r="T105" s="305"/>
      <c r="U105" s="305"/>
      <c r="V105" s="305"/>
      <c r="W105" s="122"/>
      <c r="X105" s="305"/>
      <c r="Y105" s="305"/>
      <c r="Z105" s="305"/>
      <c r="AA105" s="305"/>
      <c r="AB105" s="305"/>
      <c r="AC105" s="305"/>
      <c r="AD105" s="122"/>
      <c r="AE105" s="305"/>
      <c r="AF105" s="305"/>
      <c r="AG105" s="305"/>
      <c r="AH105" s="305"/>
      <c r="AI105" s="305"/>
      <c r="AJ105" s="306"/>
      <c r="AK105" s="35"/>
    </row>
    <row r="106" spans="2:37" x14ac:dyDescent="0.25">
      <c r="B106" s="315"/>
      <c r="C106" s="286" t="s">
        <v>193</v>
      </c>
      <c r="D106" s="286"/>
      <c r="E106" s="286"/>
      <c r="F106" s="286"/>
      <c r="G106" s="286"/>
      <c r="H106" s="286"/>
      <c r="I106" s="122"/>
      <c r="J106" s="215"/>
      <c r="K106" s="215"/>
      <c r="L106" s="215"/>
      <c r="M106" s="215"/>
      <c r="N106" s="215"/>
      <c r="O106" s="215"/>
      <c r="P106" s="122"/>
      <c r="Q106" s="215"/>
      <c r="R106" s="215"/>
      <c r="S106" s="215"/>
      <c r="T106" s="215"/>
      <c r="U106" s="215"/>
      <c r="V106" s="215"/>
      <c r="W106" s="122"/>
      <c r="X106" s="215"/>
      <c r="Y106" s="215"/>
      <c r="Z106" s="215"/>
      <c r="AA106" s="215"/>
      <c r="AB106" s="215"/>
      <c r="AC106" s="215"/>
      <c r="AD106" s="122"/>
      <c r="AE106" s="215"/>
      <c r="AF106" s="215"/>
      <c r="AG106" s="215"/>
      <c r="AH106" s="215"/>
      <c r="AI106" s="215"/>
      <c r="AJ106" s="219"/>
      <c r="AK106" s="35"/>
    </row>
    <row r="107" spans="2:37" x14ac:dyDescent="0.25">
      <c r="B107" s="315"/>
      <c r="C107" s="286" t="s">
        <v>194</v>
      </c>
      <c r="D107" s="286"/>
      <c r="E107" s="286"/>
      <c r="F107" s="286"/>
      <c r="G107" s="286"/>
      <c r="H107" s="286"/>
      <c r="I107" s="122"/>
      <c r="J107" s="215"/>
      <c r="K107" s="215"/>
      <c r="L107" s="215"/>
      <c r="M107" s="215"/>
      <c r="N107" s="215"/>
      <c r="O107" s="215"/>
      <c r="P107" s="122"/>
      <c r="Q107" s="215"/>
      <c r="R107" s="215"/>
      <c r="S107" s="215"/>
      <c r="T107" s="215"/>
      <c r="U107" s="215"/>
      <c r="V107" s="215"/>
      <c r="W107" s="122"/>
      <c r="X107" s="215"/>
      <c r="Y107" s="215"/>
      <c r="Z107" s="215"/>
      <c r="AA107" s="215"/>
      <c r="AB107" s="215"/>
      <c r="AC107" s="215"/>
      <c r="AD107" s="122"/>
      <c r="AE107" s="215"/>
      <c r="AF107" s="215"/>
      <c r="AG107" s="215"/>
      <c r="AH107" s="215"/>
      <c r="AI107" s="215"/>
      <c r="AJ107" s="219"/>
      <c r="AK107" s="35"/>
    </row>
    <row r="108" spans="2:37" x14ac:dyDescent="0.25">
      <c r="B108" s="315"/>
      <c r="C108" s="286" t="s">
        <v>198</v>
      </c>
      <c r="D108" s="286"/>
      <c r="E108" s="286"/>
      <c r="F108" s="286"/>
      <c r="G108" s="286"/>
      <c r="H108" s="286"/>
      <c r="I108" s="122"/>
      <c r="J108" s="215"/>
      <c r="K108" s="215"/>
      <c r="L108" s="215"/>
      <c r="M108" s="215"/>
      <c r="N108" s="215"/>
      <c r="O108" s="215"/>
      <c r="P108" s="122"/>
      <c r="Q108" s="215"/>
      <c r="R108" s="215"/>
      <c r="S108" s="215"/>
      <c r="T108" s="215"/>
      <c r="U108" s="215"/>
      <c r="V108" s="215"/>
      <c r="W108" s="122"/>
      <c r="X108" s="215"/>
      <c r="Y108" s="215"/>
      <c r="Z108" s="215"/>
      <c r="AA108" s="215"/>
      <c r="AB108" s="215"/>
      <c r="AC108" s="215"/>
      <c r="AD108" s="122"/>
      <c r="AE108" s="215"/>
      <c r="AF108" s="215"/>
      <c r="AG108" s="215"/>
      <c r="AH108" s="215"/>
      <c r="AI108" s="215"/>
      <c r="AJ108" s="219"/>
      <c r="AK108" s="35"/>
    </row>
    <row r="109" spans="2:37" x14ac:dyDescent="0.25">
      <c r="B109" s="315"/>
      <c r="C109" s="224" t="s">
        <v>186</v>
      </c>
      <c r="D109" s="224"/>
      <c r="E109" s="224"/>
      <c r="F109" s="224"/>
      <c r="G109" s="224"/>
      <c r="H109" s="224"/>
      <c r="I109" s="122"/>
      <c r="J109" s="222"/>
      <c r="K109" s="222"/>
      <c r="L109" s="222"/>
      <c r="M109" s="222"/>
      <c r="N109" s="222"/>
      <c r="O109" s="222"/>
      <c r="P109" s="122"/>
      <c r="Q109" s="222"/>
      <c r="R109" s="222"/>
      <c r="S109" s="222"/>
      <c r="T109" s="222"/>
      <c r="U109" s="222"/>
      <c r="V109" s="222"/>
      <c r="W109" s="122"/>
      <c r="X109" s="222"/>
      <c r="Y109" s="222"/>
      <c r="Z109" s="222"/>
      <c r="AA109" s="222"/>
      <c r="AB109" s="222"/>
      <c r="AC109" s="222"/>
      <c r="AD109" s="122"/>
      <c r="AE109" s="222"/>
      <c r="AF109" s="222"/>
      <c r="AG109" s="222"/>
      <c r="AH109" s="222"/>
      <c r="AI109" s="222"/>
      <c r="AJ109" s="223"/>
      <c r="AK109" s="35"/>
    </row>
    <row r="110" spans="2:37" x14ac:dyDescent="0.25">
      <c r="B110" s="315"/>
      <c r="C110" s="224" t="s">
        <v>188</v>
      </c>
      <c r="D110" s="224"/>
      <c r="E110" s="224"/>
      <c r="F110" s="224"/>
      <c r="G110" s="224"/>
      <c r="H110" s="224"/>
      <c r="I110" s="122"/>
      <c r="J110" s="222"/>
      <c r="K110" s="222"/>
      <c r="L110" s="222"/>
      <c r="M110" s="222"/>
      <c r="N110" s="222"/>
      <c r="O110" s="222"/>
      <c r="P110" s="122"/>
      <c r="Q110" s="222"/>
      <c r="R110" s="222"/>
      <c r="S110" s="222"/>
      <c r="T110" s="222"/>
      <c r="U110" s="222"/>
      <c r="V110" s="222"/>
      <c r="W110" s="122"/>
      <c r="X110" s="222"/>
      <c r="Y110" s="222"/>
      <c r="Z110" s="222"/>
      <c r="AA110" s="222"/>
      <c r="AB110" s="222"/>
      <c r="AC110" s="222"/>
      <c r="AD110" s="122"/>
      <c r="AE110" s="222"/>
      <c r="AF110" s="222"/>
      <c r="AG110" s="222"/>
      <c r="AH110" s="222"/>
      <c r="AI110" s="222"/>
      <c r="AJ110" s="223"/>
      <c r="AK110" s="35"/>
    </row>
    <row r="111" spans="2:37" ht="15.75" thickBot="1" x14ac:dyDescent="0.3">
      <c r="B111" s="316"/>
      <c r="C111" s="266" t="s">
        <v>171</v>
      </c>
      <c r="D111" s="266"/>
      <c r="E111" s="266"/>
      <c r="F111" s="266"/>
      <c r="G111" s="266"/>
      <c r="H111" s="266"/>
      <c r="I111" s="133"/>
      <c r="J111" s="216"/>
      <c r="K111" s="216"/>
      <c r="L111" s="216"/>
      <c r="M111" s="216"/>
      <c r="N111" s="216"/>
      <c r="O111" s="216"/>
      <c r="P111" s="133"/>
      <c r="Q111" s="216"/>
      <c r="R111" s="216"/>
      <c r="S111" s="216"/>
      <c r="T111" s="216"/>
      <c r="U111" s="216"/>
      <c r="V111" s="216"/>
      <c r="W111" s="133"/>
      <c r="X111" s="216"/>
      <c r="Y111" s="216"/>
      <c r="Z111" s="216"/>
      <c r="AA111" s="216"/>
      <c r="AB111" s="216"/>
      <c r="AC111" s="216"/>
      <c r="AD111" s="133"/>
      <c r="AE111" s="216"/>
      <c r="AF111" s="216"/>
      <c r="AG111" s="216"/>
      <c r="AH111" s="216"/>
      <c r="AI111" s="216"/>
      <c r="AJ111" s="217"/>
      <c r="AK111" s="35"/>
    </row>
    <row r="112" spans="2:37" ht="15.75" thickBot="1" x14ac:dyDescent="0.3">
      <c r="C112" s="1"/>
      <c r="D112" s="1"/>
    </row>
    <row r="113" spans="1:15" x14ac:dyDescent="0.25">
      <c r="A113" s="225" t="s">
        <v>84</v>
      </c>
      <c r="B113" s="226"/>
      <c r="C113" s="110" t="s">
        <v>40</v>
      </c>
      <c r="D113" s="111" t="s">
        <v>1</v>
      </c>
      <c r="E113" s="112" t="s">
        <v>2</v>
      </c>
      <c r="F113" s="112" t="s">
        <v>41</v>
      </c>
      <c r="G113" s="113" t="s">
        <v>36</v>
      </c>
      <c r="H113" s="114" t="s">
        <v>42</v>
      </c>
      <c r="J113" s="234" t="s">
        <v>86</v>
      </c>
      <c r="K113" s="235"/>
      <c r="L113" s="235"/>
      <c r="M113" s="235"/>
      <c r="N113" s="235"/>
      <c r="O113" s="236"/>
    </row>
    <row r="114" spans="1:15" ht="15.75" thickBot="1" x14ac:dyDescent="0.3">
      <c r="A114" s="227"/>
      <c r="B114" s="228"/>
      <c r="C114" s="115">
        <f t="shared" ref="C114:H114" si="48">SUM(C62,J62,Q62,X62,AE62)</f>
        <v>3560</v>
      </c>
      <c r="D114" s="116">
        <f t="shared" si="48"/>
        <v>4327</v>
      </c>
      <c r="E114" s="116">
        <f t="shared" si="48"/>
        <v>4335</v>
      </c>
      <c r="F114" s="116">
        <f t="shared" si="48"/>
        <v>2280</v>
      </c>
      <c r="G114" s="116">
        <f t="shared" si="48"/>
        <v>789</v>
      </c>
      <c r="H114" s="117">
        <f t="shared" si="48"/>
        <v>1548</v>
      </c>
      <c r="J114" s="231">
        <f>SUM(C114:H114)</f>
        <v>16839</v>
      </c>
      <c r="K114" s="232"/>
      <c r="L114" s="232"/>
      <c r="M114" s="232"/>
      <c r="N114" s="232"/>
      <c r="O114" s="233"/>
    </row>
    <row r="115" spans="1:15" ht="15.75" thickBot="1" x14ac:dyDescent="0.3">
      <c r="A115" s="229" t="s">
        <v>85</v>
      </c>
      <c r="B115" s="230"/>
      <c r="C115" s="108">
        <f>C114/5</f>
        <v>712</v>
      </c>
      <c r="D115" s="108">
        <f t="shared" ref="D115:H115" si="49">D114/5</f>
        <v>865.4</v>
      </c>
      <c r="E115" s="108">
        <f t="shared" si="49"/>
        <v>867</v>
      </c>
      <c r="F115" s="108">
        <f t="shared" si="49"/>
        <v>456</v>
      </c>
      <c r="G115" s="108">
        <f t="shared" si="49"/>
        <v>157.80000000000001</v>
      </c>
      <c r="H115" s="109">
        <f t="shared" si="49"/>
        <v>309.60000000000002</v>
      </c>
    </row>
    <row r="116" spans="1:15" x14ac:dyDescent="0.25">
      <c r="A116" s="35"/>
    </row>
    <row r="117" spans="1:15" x14ac:dyDescent="0.25">
      <c r="A117" s="35"/>
    </row>
    <row r="118" spans="1:15" x14ac:dyDescent="0.25">
      <c r="A118" s="35"/>
    </row>
    <row r="119" spans="1:15" x14ac:dyDescent="0.25">
      <c r="A119" s="35"/>
    </row>
  </sheetData>
  <mergeCells count="161">
    <mergeCell ref="AM4:AO4"/>
    <mergeCell ref="AP4:AR4"/>
    <mergeCell ref="AS4:AU4"/>
    <mergeCell ref="AV4:AX4"/>
    <mergeCell ref="AY4:BA4"/>
    <mergeCell ref="BB4:BD4"/>
    <mergeCell ref="C3:AJ3"/>
    <mergeCell ref="C4:H4"/>
    <mergeCell ref="J4:O4"/>
    <mergeCell ref="Q4:V4"/>
    <mergeCell ref="X4:AC4"/>
    <mergeCell ref="AE4:AJ4"/>
    <mergeCell ref="AZ5:AZ6"/>
    <mergeCell ref="BA5:BA6"/>
    <mergeCell ref="BB5:BB6"/>
    <mergeCell ref="BC5:BC6"/>
    <mergeCell ref="BD5:BD6"/>
    <mergeCell ref="A6:B6"/>
    <mergeCell ref="AT5:AT6"/>
    <mergeCell ref="AU5:AU6"/>
    <mergeCell ref="AV5:AV6"/>
    <mergeCell ref="AW5:AW6"/>
    <mergeCell ref="AX5:AX6"/>
    <mergeCell ref="AY5:AY6"/>
    <mergeCell ref="AN5:AN6"/>
    <mergeCell ref="AO5:AO6"/>
    <mergeCell ref="AP5:AP6"/>
    <mergeCell ref="AQ5:AQ6"/>
    <mergeCell ref="AR5:AR6"/>
    <mergeCell ref="AS5:AS6"/>
    <mergeCell ref="C5:H5"/>
    <mergeCell ref="J5:O5"/>
    <mergeCell ref="Q5:V5"/>
    <mergeCell ref="X5:AC5"/>
    <mergeCell ref="AE5:AJ5"/>
    <mergeCell ref="AM5:AM6"/>
    <mergeCell ref="A13:B13"/>
    <mergeCell ref="A14:B14"/>
    <mergeCell ref="A15:B15"/>
    <mergeCell ref="A17:B17"/>
    <mergeCell ref="A18:B18"/>
    <mergeCell ref="A19:B19"/>
    <mergeCell ref="A7:B7"/>
    <mergeCell ref="A8:B8"/>
    <mergeCell ref="A9:B9"/>
    <mergeCell ref="A10:B10"/>
    <mergeCell ref="A11:B11"/>
    <mergeCell ref="A12:B12"/>
    <mergeCell ref="A26:B26"/>
    <mergeCell ref="A27:B27"/>
    <mergeCell ref="A28:B28"/>
    <mergeCell ref="A29:B29"/>
    <mergeCell ref="A30:B30"/>
    <mergeCell ref="A31:B31"/>
    <mergeCell ref="A20:B20"/>
    <mergeCell ref="A21:B21"/>
    <mergeCell ref="A22:B22"/>
    <mergeCell ref="A23:B23"/>
    <mergeCell ref="A24:B24"/>
    <mergeCell ref="A25:B25"/>
    <mergeCell ref="A39:B39"/>
    <mergeCell ref="A40:B40"/>
    <mergeCell ref="A41:B41"/>
    <mergeCell ref="A43:B43"/>
    <mergeCell ref="A44:B44"/>
    <mergeCell ref="A45:B45"/>
    <mergeCell ref="A33:B33"/>
    <mergeCell ref="A34:B34"/>
    <mergeCell ref="A35:B35"/>
    <mergeCell ref="A36:B36"/>
    <mergeCell ref="A37:B37"/>
    <mergeCell ref="A38:B38"/>
    <mergeCell ref="A52:B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78:B78"/>
    <mergeCell ref="A79:B79"/>
    <mergeCell ref="A85:B85"/>
    <mergeCell ref="A86:B86"/>
    <mergeCell ref="A87:B87"/>
    <mergeCell ref="A88:B88"/>
    <mergeCell ref="A58:B58"/>
    <mergeCell ref="A62:B62"/>
    <mergeCell ref="A65:B65"/>
    <mergeCell ref="A66:B66"/>
    <mergeCell ref="A73:B73"/>
    <mergeCell ref="A74:B74"/>
    <mergeCell ref="A89:B89"/>
    <mergeCell ref="A90:B90"/>
    <mergeCell ref="A91:B91"/>
    <mergeCell ref="B94:B98"/>
    <mergeCell ref="C94:H94"/>
    <mergeCell ref="J94:O94"/>
    <mergeCell ref="C96:H96"/>
    <mergeCell ref="J96:O96"/>
    <mergeCell ref="C98:H98"/>
    <mergeCell ref="J98:O98"/>
    <mergeCell ref="Q96:V96"/>
    <mergeCell ref="X96:AC96"/>
    <mergeCell ref="AE96:AJ96"/>
    <mergeCell ref="C97:H97"/>
    <mergeCell ref="J97:O97"/>
    <mergeCell ref="Q97:V97"/>
    <mergeCell ref="X97:AC97"/>
    <mergeCell ref="AE97:AJ97"/>
    <mergeCell ref="Q94:V94"/>
    <mergeCell ref="X94:AC94"/>
    <mergeCell ref="AE94:AJ94"/>
    <mergeCell ref="C95:H95"/>
    <mergeCell ref="J95:O95"/>
    <mergeCell ref="Q95:V95"/>
    <mergeCell ref="X95:AC95"/>
    <mergeCell ref="AE95:AJ95"/>
    <mergeCell ref="Q102:V102"/>
    <mergeCell ref="X102:AC102"/>
    <mergeCell ref="AE102:AJ102"/>
    <mergeCell ref="Q98:V98"/>
    <mergeCell ref="X98:AC98"/>
    <mergeCell ref="AE98:AJ98"/>
    <mergeCell ref="C99:H99"/>
    <mergeCell ref="C100:H100"/>
    <mergeCell ref="J100:O100"/>
    <mergeCell ref="Q100:V100"/>
    <mergeCell ref="X100:AC100"/>
    <mergeCell ref="AE100:AJ100"/>
    <mergeCell ref="Q105:V105"/>
    <mergeCell ref="X105:AC105"/>
    <mergeCell ref="AE105:AJ105"/>
    <mergeCell ref="C106:H106"/>
    <mergeCell ref="C103:H103"/>
    <mergeCell ref="J103:O103"/>
    <mergeCell ref="Q103:V103"/>
    <mergeCell ref="X103:AC103"/>
    <mergeCell ref="AE103:AJ103"/>
    <mergeCell ref="C104:H104"/>
    <mergeCell ref="J104:O104"/>
    <mergeCell ref="Q104:V104"/>
    <mergeCell ref="X104:AC104"/>
    <mergeCell ref="AE104:AJ104"/>
    <mergeCell ref="A115:B115"/>
    <mergeCell ref="C107:H107"/>
    <mergeCell ref="C108:H108"/>
    <mergeCell ref="C111:H111"/>
    <mergeCell ref="A113:B114"/>
    <mergeCell ref="J113:O113"/>
    <mergeCell ref="J114:O114"/>
    <mergeCell ref="C105:H105"/>
    <mergeCell ref="J105:O105"/>
    <mergeCell ref="B99:B111"/>
    <mergeCell ref="C101:H101"/>
    <mergeCell ref="C102:H102"/>
    <mergeCell ref="J102:O102"/>
  </mergeCells>
  <conditionalFormatting sqref="AR8:AR15 AU7:AU15 AX7:AX15 BA7:BA15 BD7:BD15 AO7:AO15">
    <cfRule type="colorScale" priority="8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7:BD15">
    <cfRule type="colorScale" priority="8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2:BA43 AX34 BD34:BD35 AO34:AO35 AR39 AU39:AU40 AR42:AR43 AX40:AX43 AU42:AU43 BD41:BD43 BD38:BD39 AX37:AX38 AO37:AO43">
    <cfRule type="colorScale" priority="8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4:BD35 BD41:BD43 BD38:BD39">
    <cfRule type="colorScale" priority="8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9:AR61 AU59:AU61 AX59:AX61 BA53:BA61 BD53:BD54 AO53 AO55 AO59:AO61 BD56:BD57 BD59:BD61">
    <cfRule type="colorScale" priority="8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3:BD54 BD56:BD57 BD59:BD61">
    <cfRule type="colorScale" priority="8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8 AU27 AX28:AX31 BA27:BA31 BD29:BD31 BD26:BD27 AO28 AU30:AU31 AO30:AO31">
    <cfRule type="colorScale" priority="8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9:BD31 BD26:BD27">
    <cfRule type="colorScale" priority="8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19">
    <cfRule type="colorScale" priority="8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18">
    <cfRule type="colorScale" priority="7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19">
    <cfRule type="colorScale" priority="7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0">
    <cfRule type="colorScale" priority="7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0">
    <cfRule type="colorScale" priority="7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0 AU20">
    <cfRule type="colorScale" priority="7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22">
    <cfRule type="colorScale" priority="7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18:AU19 AR18 AX19:AX21 BA18:BA26 BD18 AO18:AO26 AU21:AU25 AX23:AX26 BD24:BD25 BD21:BD22 AR21:AR23">
    <cfRule type="colorScale" priority="8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4:BD25 BD18 BD21:BD22">
    <cfRule type="colorScale" priority="9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3">
    <cfRule type="colorScale" priority="7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3">
    <cfRule type="colorScale" priority="7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4">
    <cfRule type="colorScale" priority="7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5">
    <cfRule type="colorScale" priority="7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6 AU26">
    <cfRule type="colorScale" priority="6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8">
    <cfRule type="colorScale" priority="6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8">
    <cfRule type="colorScale" priority="6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27">
    <cfRule type="colorScale" priority="6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7">
    <cfRule type="colorScale" priority="6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27">
    <cfRule type="colorScale" priority="6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8">
    <cfRule type="colorScale" priority="6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29">
    <cfRule type="colorScale" priority="6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9">
    <cfRule type="colorScale" priority="6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9">
    <cfRule type="colorScale" priority="6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0">
    <cfRule type="colorScale" priority="5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1">
    <cfRule type="colorScale" priority="5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4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4">
    <cfRule type="colorScale" priority="5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8">
    <cfRule type="colorScale" priority="5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8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0">
    <cfRule type="colorScale" priority="5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9">
    <cfRule type="colorScale" priority="5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41">
    <cfRule type="colorScale" priority="5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0">
    <cfRule type="colorScale" priority="5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7">
    <cfRule type="colorScale" priority="4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4">
    <cfRule type="colorScale" priority="4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5:BA36">
    <cfRule type="colorScale" priority="4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7">
    <cfRule type="colorScale" priority="4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8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9">
    <cfRule type="colorScale" priority="4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0">
    <cfRule type="colorScale" priority="4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1">
    <cfRule type="colorScale" priority="4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5">
    <cfRule type="colorScale" priority="4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7">
    <cfRule type="colorScale" priority="4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1">
    <cfRule type="colorScale" priority="3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46">
    <cfRule type="colorScale" priority="3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44:AO45 BA44:BA52 BD44:BD45 AO47:AO51 BD47:BD48 BD50:BD52">
    <cfRule type="colorScale" priority="9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4:BD45 BD47:BD48 BD50:BD52">
    <cfRule type="colorScale" priority="9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6">
    <cfRule type="colorScale" priority="3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6">
    <cfRule type="colorScale" priority="3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8">
    <cfRule type="colorScale" priority="3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48">
    <cfRule type="colorScale" priority="3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0">
    <cfRule type="colorScale" priority="3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1">
    <cfRule type="colorScale" priority="3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2">
    <cfRule type="colorScale" priority="3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4">
    <cfRule type="colorScale" priority="3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6">
    <cfRule type="colorScale" priority="2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7">
    <cfRule type="colorScale" priority="2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4">
    <cfRule type="colorScale" priority="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5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6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8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9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9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5"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5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8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8">
    <cfRule type="colorScale" priority="1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7:AO35 AR8:AR35 AU7:AU34 AX7:AX34 BD7:BD35 AU38:AU58 AX37:AX58 BD37:BD58 AR37:AR51 AO37:AO58 BA7:BA58 AR53:AR58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5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5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5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5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6 BD36 AO36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6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36 AX36 BD36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6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6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6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6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2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7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7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7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7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rintOptions horizontalCentered="1"/>
  <pageMargins left="0.2" right="0.2" top="0.25" bottom="0.25" header="0" footer="0"/>
  <pageSetup scale="5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BV117"/>
  <sheetViews>
    <sheetView zoomScale="70" zoomScaleNormal="70" workbookViewId="0">
      <selection activeCell="AE6" sqref="AE6"/>
    </sheetView>
  </sheetViews>
  <sheetFormatPr defaultRowHeight="15" x14ac:dyDescent="0.25"/>
  <cols>
    <col min="1" max="1" width="9.140625" style="5"/>
    <col min="2" max="2" width="23.7109375" style="5" customWidth="1"/>
    <col min="3" max="8" width="7.28515625" style="5" customWidth="1"/>
    <col min="9" max="9" width="2" style="5" customWidth="1"/>
    <col min="10" max="15" width="7.28515625" style="5" customWidth="1"/>
    <col min="16" max="16" width="2" style="5" customWidth="1"/>
    <col min="17" max="22" width="7.28515625" style="5" customWidth="1"/>
    <col min="23" max="23" width="2" style="5" customWidth="1"/>
    <col min="24" max="29" width="7.28515625" style="5" customWidth="1"/>
    <col min="30" max="30" width="2" style="5" customWidth="1"/>
    <col min="31" max="36" width="7.28515625" style="5" customWidth="1"/>
    <col min="37" max="37" width="6.5703125" style="5" customWidth="1"/>
    <col min="38" max="38" width="31" style="5" customWidth="1"/>
    <col min="39" max="43" width="9.140625" style="5"/>
    <col min="44" max="44" width="10" style="5" bestFit="1" customWidth="1"/>
    <col min="45" max="47" width="9.140625" style="1"/>
    <col min="48" max="16384" width="9.140625" style="5"/>
  </cols>
  <sheetData>
    <row r="1" spans="1:56" x14ac:dyDescent="0.25">
      <c r="A1" s="1"/>
      <c r="B1" s="1"/>
      <c r="C1" s="1"/>
      <c r="D1" s="1"/>
      <c r="E1" s="1"/>
      <c r="F1" s="1"/>
      <c r="G1" s="1"/>
      <c r="H1" s="1"/>
      <c r="I1" s="1"/>
    </row>
    <row r="2" spans="1:56" ht="15.75" thickBot="1" x14ac:dyDescent="0.3">
      <c r="A2" s="2" t="s">
        <v>0</v>
      </c>
    </row>
    <row r="3" spans="1:56" ht="18.75" thickBot="1" x14ac:dyDescent="0.3">
      <c r="A3" s="3">
        <v>2020</v>
      </c>
      <c r="B3" s="6" t="s">
        <v>99</v>
      </c>
      <c r="C3" s="261" t="s">
        <v>38</v>
      </c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3"/>
      <c r="AK3" s="124"/>
      <c r="AM3" s="122"/>
      <c r="AN3" s="122"/>
      <c r="AO3" s="122"/>
      <c r="AP3" s="122"/>
      <c r="AQ3" s="122"/>
      <c r="AR3" s="122"/>
      <c r="AS3" s="194"/>
      <c r="AT3" s="194"/>
      <c r="AU3" s="194"/>
      <c r="AV3" s="122"/>
      <c r="AW3" s="122"/>
      <c r="AX3" s="122"/>
      <c r="AY3" s="122"/>
      <c r="AZ3" s="122"/>
      <c r="BA3" s="122"/>
      <c r="BB3" s="122"/>
      <c r="BC3" s="122"/>
      <c r="BD3" s="122"/>
    </row>
    <row r="4" spans="1:56" x14ac:dyDescent="0.25">
      <c r="B4" s="6" t="s">
        <v>39</v>
      </c>
      <c r="C4" s="240" t="s">
        <v>79</v>
      </c>
      <c r="D4" s="241"/>
      <c r="E4" s="241"/>
      <c r="F4" s="241"/>
      <c r="G4" s="241"/>
      <c r="H4" s="242"/>
      <c r="I4" s="29"/>
      <c r="J4" s="240" t="s">
        <v>78</v>
      </c>
      <c r="K4" s="241"/>
      <c r="L4" s="241"/>
      <c r="M4" s="241"/>
      <c r="N4" s="241"/>
      <c r="O4" s="242"/>
      <c r="P4" s="29"/>
      <c r="Q4" s="240" t="s">
        <v>77</v>
      </c>
      <c r="R4" s="241"/>
      <c r="S4" s="241"/>
      <c r="T4" s="241"/>
      <c r="U4" s="241"/>
      <c r="V4" s="242"/>
      <c r="W4" s="29"/>
      <c r="X4" s="240" t="s">
        <v>80</v>
      </c>
      <c r="Y4" s="241"/>
      <c r="Z4" s="241"/>
      <c r="AA4" s="241"/>
      <c r="AB4" s="241"/>
      <c r="AC4" s="242"/>
      <c r="AD4" s="29"/>
      <c r="AE4" s="243" t="s">
        <v>81</v>
      </c>
      <c r="AF4" s="244"/>
      <c r="AG4" s="244"/>
      <c r="AH4" s="244"/>
      <c r="AI4" s="244"/>
      <c r="AJ4" s="245"/>
      <c r="AK4" s="208"/>
      <c r="AL4" s="29"/>
      <c r="AM4" s="277" t="s">
        <v>40</v>
      </c>
      <c r="AN4" s="278"/>
      <c r="AO4" s="279"/>
      <c r="AP4" s="277" t="s">
        <v>1</v>
      </c>
      <c r="AQ4" s="278"/>
      <c r="AR4" s="279"/>
      <c r="AS4" s="292" t="s">
        <v>2</v>
      </c>
      <c r="AT4" s="293"/>
      <c r="AU4" s="294"/>
      <c r="AV4" s="292" t="s">
        <v>41</v>
      </c>
      <c r="AW4" s="293"/>
      <c r="AX4" s="294"/>
      <c r="AY4" s="295" t="s">
        <v>36</v>
      </c>
      <c r="AZ4" s="296"/>
      <c r="BA4" s="297"/>
      <c r="BB4" s="298" t="s">
        <v>42</v>
      </c>
      <c r="BC4" s="299"/>
      <c r="BD4" s="300"/>
    </row>
    <row r="5" spans="1:56" ht="15.75" customHeight="1" thickBot="1" x14ac:dyDescent="0.3">
      <c r="A5" s="28"/>
      <c r="B5" s="215"/>
      <c r="C5" s="237">
        <v>44508</v>
      </c>
      <c r="D5" s="238"/>
      <c r="E5" s="238"/>
      <c r="F5" s="238"/>
      <c r="G5" s="238"/>
      <c r="H5" s="239"/>
      <c r="I5" s="30"/>
      <c r="J5" s="237">
        <v>44509</v>
      </c>
      <c r="K5" s="238"/>
      <c r="L5" s="238"/>
      <c r="M5" s="238"/>
      <c r="N5" s="238"/>
      <c r="O5" s="239"/>
      <c r="P5" s="30"/>
      <c r="Q5" s="237">
        <v>44510</v>
      </c>
      <c r="R5" s="238"/>
      <c r="S5" s="238"/>
      <c r="T5" s="238"/>
      <c r="U5" s="238"/>
      <c r="V5" s="239"/>
      <c r="W5" s="30"/>
      <c r="X5" s="237">
        <v>44511</v>
      </c>
      <c r="Y5" s="238"/>
      <c r="Z5" s="238"/>
      <c r="AA5" s="238"/>
      <c r="AB5" s="238"/>
      <c r="AC5" s="239"/>
      <c r="AD5" s="30"/>
      <c r="AE5" s="237">
        <v>44512</v>
      </c>
      <c r="AF5" s="238"/>
      <c r="AG5" s="238"/>
      <c r="AH5" s="238"/>
      <c r="AI5" s="238"/>
      <c r="AJ5" s="239"/>
      <c r="AK5" s="125"/>
      <c r="AL5" s="30"/>
      <c r="AM5" s="280" t="s">
        <v>89</v>
      </c>
      <c r="AN5" s="282" t="s">
        <v>87</v>
      </c>
      <c r="AO5" s="284" t="s">
        <v>88</v>
      </c>
      <c r="AP5" s="280" t="s">
        <v>89</v>
      </c>
      <c r="AQ5" s="282" t="s">
        <v>87</v>
      </c>
      <c r="AR5" s="284" t="s">
        <v>88</v>
      </c>
      <c r="AS5" s="280" t="s">
        <v>89</v>
      </c>
      <c r="AT5" s="282" t="s">
        <v>87</v>
      </c>
      <c r="AU5" s="284" t="s">
        <v>88</v>
      </c>
      <c r="AV5" s="280" t="s">
        <v>89</v>
      </c>
      <c r="AW5" s="282" t="s">
        <v>87</v>
      </c>
      <c r="AX5" s="284" t="s">
        <v>88</v>
      </c>
      <c r="AY5" s="280" t="s">
        <v>89</v>
      </c>
      <c r="AZ5" s="282" t="s">
        <v>87</v>
      </c>
      <c r="BA5" s="284" t="s">
        <v>88</v>
      </c>
      <c r="BB5" s="280" t="s">
        <v>89</v>
      </c>
      <c r="BC5" s="282" t="s">
        <v>87</v>
      </c>
      <c r="BD5" s="284" t="s">
        <v>88</v>
      </c>
    </row>
    <row r="6" spans="1:56" ht="15.75" thickBot="1" x14ac:dyDescent="0.3">
      <c r="A6" s="286" t="s">
        <v>75</v>
      </c>
      <c r="B6" s="286"/>
      <c r="C6" s="9" t="s">
        <v>40</v>
      </c>
      <c r="D6" s="40" t="s">
        <v>1</v>
      </c>
      <c r="E6" s="10" t="s">
        <v>2</v>
      </c>
      <c r="F6" s="10" t="s">
        <v>41</v>
      </c>
      <c r="G6" s="38" t="s">
        <v>36</v>
      </c>
      <c r="H6" s="11" t="s">
        <v>42</v>
      </c>
      <c r="I6" s="31"/>
      <c r="J6" s="9" t="s">
        <v>40</v>
      </c>
      <c r="K6" s="40" t="s">
        <v>1</v>
      </c>
      <c r="L6" s="10" t="s">
        <v>2</v>
      </c>
      <c r="M6" s="10" t="s">
        <v>41</v>
      </c>
      <c r="N6" s="38" t="s">
        <v>36</v>
      </c>
      <c r="O6" s="11" t="s">
        <v>42</v>
      </c>
      <c r="P6" s="31"/>
      <c r="Q6" s="9" t="s">
        <v>40</v>
      </c>
      <c r="R6" s="40" t="s">
        <v>1</v>
      </c>
      <c r="S6" s="10" t="s">
        <v>2</v>
      </c>
      <c r="T6" s="10" t="s">
        <v>41</v>
      </c>
      <c r="U6" s="38" t="s">
        <v>36</v>
      </c>
      <c r="V6" s="11" t="s">
        <v>42</v>
      </c>
      <c r="W6" s="31"/>
      <c r="X6" s="9" t="s">
        <v>40</v>
      </c>
      <c r="Y6" s="40" t="s">
        <v>1</v>
      </c>
      <c r="Z6" s="10" t="s">
        <v>2</v>
      </c>
      <c r="AA6" s="10" t="s">
        <v>41</v>
      </c>
      <c r="AB6" s="38" t="s">
        <v>36</v>
      </c>
      <c r="AC6" s="11" t="s">
        <v>42</v>
      </c>
      <c r="AD6" s="31"/>
      <c r="AE6" s="9" t="s">
        <v>40</v>
      </c>
      <c r="AF6" s="40" t="s">
        <v>1</v>
      </c>
      <c r="AG6" s="10" t="s">
        <v>2</v>
      </c>
      <c r="AH6" s="10" t="s">
        <v>41</v>
      </c>
      <c r="AI6" s="38" t="s">
        <v>36</v>
      </c>
      <c r="AJ6" s="11" t="s">
        <v>42</v>
      </c>
      <c r="AK6" s="123"/>
      <c r="AL6" s="31"/>
      <c r="AM6" s="281"/>
      <c r="AN6" s="283"/>
      <c r="AO6" s="285"/>
      <c r="AP6" s="281"/>
      <c r="AQ6" s="283"/>
      <c r="AR6" s="285"/>
      <c r="AS6" s="281"/>
      <c r="AT6" s="283"/>
      <c r="AU6" s="285"/>
      <c r="AV6" s="281"/>
      <c r="AW6" s="283"/>
      <c r="AX6" s="285"/>
      <c r="AY6" s="281"/>
      <c r="AZ6" s="283"/>
      <c r="BA6" s="285"/>
      <c r="BB6" s="281"/>
      <c r="BC6" s="283"/>
      <c r="BD6" s="285"/>
    </row>
    <row r="7" spans="1:56" x14ac:dyDescent="0.25">
      <c r="A7" s="287" t="s">
        <v>3</v>
      </c>
      <c r="B7" s="288"/>
      <c r="C7" s="82"/>
      <c r="D7" s="83"/>
      <c r="E7" s="17"/>
      <c r="F7" s="68"/>
      <c r="G7" s="84"/>
      <c r="H7" s="85"/>
      <c r="I7" s="15"/>
      <c r="J7" s="82"/>
      <c r="K7" s="83"/>
      <c r="L7" s="17"/>
      <c r="M7" s="68"/>
      <c r="N7" s="84"/>
      <c r="O7" s="85"/>
      <c r="P7" s="15"/>
      <c r="Q7" s="82"/>
      <c r="R7" s="83"/>
      <c r="S7" s="17"/>
      <c r="T7" s="68"/>
      <c r="U7" s="84"/>
      <c r="V7" s="85"/>
      <c r="W7" s="15"/>
      <c r="X7" s="82"/>
      <c r="Y7" s="83"/>
      <c r="Z7" s="17"/>
      <c r="AA7" s="68"/>
      <c r="AB7" s="84"/>
      <c r="AC7" s="85"/>
      <c r="AD7" s="15"/>
      <c r="AE7" s="82"/>
      <c r="AF7" s="83"/>
      <c r="AG7" s="17"/>
      <c r="AH7" s="68"/>
      <c r="AI7" s="84"/>
      <c r="AJ7" s="85"/>
      <c r="AK7" s="15"/>
      <c r="AL7" s="163" t="s">
        <v>3</v>
      </c>
      <c r="AM7" s="184"/>
      <c r="AN7" s="134"/>
      <c r="AO7" s="135"/>
      <c r="AP7" s="170" t="e">
        <f>AVERAGE(D7,K7,R7,Y7,AF7)</f>
        <v>#DIV/0!</v>
      </c>
      <c r="AQ7" s="129">
        <v>31</v>
      </c>
      <c r="AR7" s="140" t="e">
        <f t="shared" ref="AR7:AR15" si="0">(AP7/AQ7)</f>
        <v>#DIV/0!</v>
      </c>
      <c r="AS7" s="195" t="e">
        <f>AVERAGE(E7,L7,S7,Z7,AG7)</f>
        <v>#DIV/0!</v>
      </c>
      <c r="AT7" s="194">
        <v>863</v>
      </c>
      <c r="AU7" s="130" t="e">
        <f t="shared" ref="AU7" si="1">(AS7/AT7)</f>
        <v>#DIV/0!</v>
      </c>
      <c r="AV7" s="171"/>
      <c r="AW7" s="134"/>
      <c r="AX7" s="135"/>
      <c r="AY7" s="171"/>
      <c r="AZ7" s="134"/>
      <c r="BA7" s="135"/>
      <c r="BB7" s="171"/>
      <c r="BC7" s="134"/>
      <c r="BD7" s="135"/>
    </row>
    <row r="8" spans="1:56" x14ac:dyDescent="0.25">
      <c r="A8" s="251" t="s">
        <v>11</v>
      </c>
      <c r="B8" s="252"/>
      <c r="C8" s="58"/>
      <c r="D8" s="81"/>
      <c r="E8" s="53"/>
      <c r="F8" s="53"/>
      <c r="G8" s="53"/>
      <c r="H8" s="86"/>
      <c r="I8" s="15"/>
      <c r="J8" s="58"/>
      <c r="K8" s="81"/>
      <c r="L8" s="53"/>
      <c r="M8" s="53"/>
      <c r="N8" s="53"/>
      <c r="O8" s="86"/>
      <c r="P8" s="15"/>
      <c r="Q8" s="58"/>
      <c r="R8" s="81"/>
      <c r="S8" s="53"/>
      <c r="T8" s="53"/>
      <c r="U8" s="53"/>
      <c r="V8" s="86"/>
      <c r="W8" s="15"/>
      <c r="X8" s="58"/>
      <c r="Y8" s="81"/>
      <c r="Z8" s="53"/>
      <c r="AA8" s="53"/>
      <c r="AB8" s="53"/>
      <c r="AC8" s="86"/>
      <c r="AD8" s="15"/>
      <c r="AE8" s="58"/>
      <c r="AF8" s="81"/>
      <c r="AG8" s="53"/>
      <c r="AH8" s="53"/>
      <c r="AI8" s="53"/>
      <c r="AJ8" s="86"/>
      <c r="AK8" s="15"/>
      <c r="AL8" s="165" t="s">
        <v>11</v>
      </c>
      <c r="AM8" s="184"/>
      <c r="AN8" s="134"/>
      <c r="AO8" s="135"/>
      <c r="AP8" s="170" t="e">
        <f>AVERAGE(D8,K8,R8,Y8,AF8)</f>
        <v>#DIV/0!</v>
      </c>
      <c r="AQ8" s="129">
        <v>232</v>
      </c>
      <c r="AR8" s="140" t="e">
        <f t="shared" si="0"/>
        <v>#DIV/0!</v>
      </c>
      <c r="AS8" s="196"/>
      <c r="AT8" s="134"/>
      <c r="AU8" s="197"/>
      <c r="AV8" s="171"/>
      <c r="AW8" s="134"/>
      <c r="AX8" s="135"/>
      <c r="AY8" s="171"/>
      <c r="AZ8" s="134"/>
      <c r="BA8" s="135"/>
      <c r="BB8" s="171"/>
      <c r="BC8" s="134"/>
      <c r="BD8" s="135"/>
    </row>
    <row r="9" spans="1:56" x14ac:dyDescent="0.25">
      <c r="A9" s="251" t="s">
        <v>43</v>
      </c>
      <c r="B9" s="252"/>
      <c r="C9" s="58"/>
      <c r="D9" s="53"/>
      <c r="E9" s="53"/>
      <c r="F9" s="53"/>
      <c r="G9" s="53"/>
      <c r="H9" s="18"/>
      <c r="I9" s="15"/>
      <c r="J9" s="58"/>
      <c r="K9" s="53"/>
      <c r="L9" s="53"/>
      <c r="M9" s="53"/>
      <c r="N9" s="53"/>
      <c r="O9" s="18"/>
      <c r="P9" s="15"/>
      <c r="Q9" s="58"/>
      <c r="R9" s="53"/>
      <c r="S9" s="53"/>
      <c r="T9" s="53"/>
      <c r="U9" s="53"/>
      <c r="V9" s="18"/>
      <c r="W9" s="15"/>
      <c r="X9" s="58"/>
      <c r="Y9" s="53"/>
      <c r="Z9" s="53"/>
      <c r="AA9" s="53"/>
      <c r="AB9" s="53"/>
      <c r="AC9" s="18"/>
      <c r="AD9" s="15"/>
      <c r="AE9" s="58"/>
      <c r="AF9" s="53"/>
      <c r="AG9" s="53"/>
      <c r="AH9" s="53"/>
      <c r="AI9" s="53"/>
      <c r="AJ9" s="18"/>
      <c r="AK9" s="15"/>
      <c r="AL9" s="165" t="s">
        <v>43</v>
      </c>
      <c r="AM9" s="184"/>
      <c r="AN9" s="134"/>
      <c r="AO9" s="135"/>
      <c r="AP9" s="171"/>
      <c r="AQ9" s="134"/>
      <c r="AR9" s="141"/>
      <c r="AS9" s="196"/>
      <c r="AT9" s="134"/>
      <c r="AU9" s="197"/>
      <c r="AV9" s="171"/>
      <c r="AW9" s="134"/>
      <c r="AX9" s="135"/>
      <c r="AY9" s="171"/>
      <c r="AZ9" s="134"/>
      <c r="BA9" s="135"/>
      <c r="BB9" s="177" t="e">
        <f>AVERAGE(H9,O9,V9,AC9,AJ9)</f>
        <v>#DIV/0!</v>
      </c>
      <c r="BC9" s="122">
        <v>219</v>
      </c>
      <c r="BD9" s="130" t="e">
        <f t="shared" ref="BD9" si="2">(BB9/BC9)</f>
        <v>#DIV/0!</v>
      </c>
    </row>
    <row r="10" spans="1:56" x14ac:dyDescent="0.25">
      <c r="A10" s="251" t="s">
        <v>4</v>
      </c>
      <c r="B10" s="252"/>
      <c r="C10" s="60"/>
      <c r="D10" s="80"/>
      <c r="E10" s="12"/>
      <c r="F10" s="54"/>
      <c r="G10" s="78"/>
      <c r="H10" s="86"/>
      <c r="I10" s="15"/>
      <c r="J10" s="60"/>
      <c r="K10" s="80"/>
      <c r="L10" s="12"/>
      <c r="M10" s="54"/>
      <c r="N10" s="78"/>
      <c r="O10" s="86"/>
      <c r="P10" s="15"/>
      <c r="Q10" s="60"/>
      <c r="R10" s="80"/>
      <c r="S10" s="12"/>
      <c r="T10" s="54"/>
      <c r="U10" s="78"/>
      <c r="V10" s="86"/>
      <c r="W10" s="15"/>
      <c r="X10" s="60"/>
      <c r="Y10" s="80"/>
      <c r="Z10" s="12"/>
      <c r="AA10" s="54"/>
      <c r="AB10" s="78"/>
      <c r="AC10" s="86"/>
      <c r="AD10" s="15"/>
      <c r="AE10" s="60"/>
      <c r="AF10" s="80"/>
      <c r="AG10" s="12"/>
      <c r="AH10" s="54"/>
      <c r="AI10" s="78"/>
      <c r="AJ10" s="86"/>
      <c r="AK10" s="15"/>
      <c r="AL10" s="165" t="s">
        <v>4</v>
      </c>
      <c r="AM10" s="184"/>
      <c r="AN10" s="134"/>
      <c r="AO10" s="135"/>
      <c r="AP10" s="170" t="e">
        <f t="shared" ref="AP10:AP15" si="3">AVERAGE(D10,K10,R10,Y10,AF10)</f>
        <v>#DIV/0!</v>
      </c>
      <c r="AQ10" s="129">
        <v>96</v>
      </c>
      <c r="AR10" s="140" t="e">
        <f t="shared" si="0"/>
        <v>#DIV/0!</v>
      </c>
      <c r="AS10" s="195" t="e">
        <f t="shared" ref="AS10:AS15" si="4">AVERAGE(E10,L10,S10,Z10,AG10)</f>
        <v>#DIV/0!</v>
      </c>
      <c r="AT10" s="194">
        <v>176</v>
      </c>
      <c r="AU10" s="130" t="e">
        <f t="shared" ref="AU10" si="5">(AS10/AT10)</f>
        <v>#DIV/0!</v>
      </c>
      <c r="AV10" s="171"/>
      <c r="AW10" s="134"/>
      <c r="AX10" s="135"/>
      <c r="AY10" s="171"/>
      <c r="AZ10" s="134"/>
      <c r="BA10" s="135"/>
      <c r="BB10" s="171"/>
      <c r="BC10" s="134"/>
      <c r="BD10" s="135"/>
    </row>
    <row r="11" spans="1:56" x14ac:dyDescent="0.25">
      <c r="A11" s="251" t="s">
        <v>22</v>
      </c>
      <c r="B11" s="252"/>
      <c r="C11" s="60"/>
      <c r="D11" s="54"/>
      <c r="E11" s="54"/>
      <c r="F11" s="49"/>
      <c r="G11" s="55"/>
      <c r="H11" s="86"/>
      <c r="I11" s="15"/>
      <c r="J11" s="60"/>
      <c r="K11" s="54"/>
      <c r="L11" s="54"/>
      <c r="M11" s="49"/>
      <c r="N11" s="55"/>
      <c r="O11" s="86"/>
      <c r="P11" s="15"/>
      <c r="Q11" s="60"/>
      <c r="R11" s="54"/>
      <c r="S11" s="54"/>
      <c r="T11" s="49"/>
      <c r="U11" s="55"/>
      <c r="V11" s="86"/>
      <c r="W11" s="15"/>
      <c r="X11" s="60"/>
      <c r="Y11" s="54"/>
      <c r="Z11" s="54"/>
      <c r="AA11" s="49"/>
      <c r="AB11" s="55"/>
      <c r="AC11" s="86"/>
      <c r="AD11" s="15"/>
      <c r="AE11" s="60"/>
      <c r="AF11" s="54"/>
      <c r="AG11" s="54"/>
      <c r="AH11" s="49"/>
      <c r="AI11" s="55"/>
      <c r="AJ11" s="86"/>
      <c r="AK11" s="15"/>
      <c r="AL11" s="211" t="s">
        <v>22</v>
      </c>
      <c r="AM11" s="184"/>
      <c r="AN11" s="134"/>
      <c r="AO11" s="135"/>
      <c r="AP11" s="171"/>
      <c r="AQ11" s="134"/>
      <c r="AR11" s="141"/>
      <c r="AS11" s="196"/>
      <c r="AT11" s="134"/>
      <c r="AU11" s="197"/>
      <c r="AV11" s="177" t="e">
        <f>AVERAGE(F11,M11,T11,AA11,AH11)</f>
        <v>#DIV/0!</v>
      </c>
      <c r="AW11" s="122">
        <v>745</v>
      </c>
      <c r="AX11" s="130" t="e">
        <f t="shared" ref="AX11" si="6">(AV11/AW11)</f>
        <v>#DIV/0!</v>
      </c>
      <c r="AY11" s="171"/>
      <c r="AZ11" s="134"/>
      <c r="BA11" s="135"/>
      <c r="BB11" s="171"/>
      <c r="BC11" s="134"/>
      <c r="BD11" s="135"/>
    </row>
    <row r="12" spans="1:56" x14ac:dyDescent="0.25">
      <c r="A12" s="251" t="s">
        <v>32</v>
      </c>
      <c r="B12" s="252"/>
      <c r="C12" s="58"/>
      <c r="D12" s="43"/>
      <c r="E12" s="53"/>
      <c r="F12" s="53"/>
      <c r="G12" s="53"/>
      <c r="H12" s="18"/>
      <c r="I12" s="15"/>
      <c r="J12" s="58"/>
      <c r="K12" s="43"/>
      <c r="L12" s="53"/>
      <c r="M12" s="53"/>
      <c r="N12" s="53"/>
      <c r="O12" s="18"/>
      <c r="P12" s="15"/>
      <c r="Q12" s="58"/>
      <c r="R12" s="43"/>
      <c r="S12" s="53"/>
      <c r="T12" s="53"/>
      <c r="U12" s="53"/>
      <c r="V12" s="18"/>
      <c r="W12" s="15"/>
      <c r="X12" s="58"/>
      <c r="Y12" s="43"/>
      <c r="Z12" s="53"/>
      <c r="AA12" s="53"/>
      <c r="AB12" s="53"/>
      <c r="AC12" s="18"/>
      <c r="AD12" s="15"/>
      <c r="AE12" s="58"/>
      <c r="AF12" s="43"/>
      <c r="AG12" s="53"/>
      <c r="AH12" s="53"/>
      <c r="AI12" s="53"/>
      <c r="AJ12" s="18"/>
      <c r="AK12" s="15"/>
      <c r="AL12" s="211" t="s">
        <v>32</v>
      </c>
      <c r="AM12" s="184"/>
      <c r="AN12" s="134"/>
      <c r="AO12" s="135"/>
      <c r="AP12" s="170" t="e">
        <f t="shared" si="3"/>
        <v>#DIV/0!</v>
      </c>
      <c r="AQ12" s="129">
        <v>101</v>
      </c>
      <c r="AR12" s="140" t="e">
        <f t="shared" si="0"/>
        <v>#DIV/0!</v>
      </c>
      <c r="AS12" s="196"/>
      <c r="AT12" s="134"/>
      <c r="AU12" s="197"/>
      <c r="AV12" s="171"/>
      <c r="AW12" s="134"/>
      <c r="AX12" s="135"/>
      <c r="AY12" s="171"/>
      <c r="AZ12" s="134"/>
      <c r="BA12" s="135"/>
      <c r="BB12" s="177" t="e">
        <f>AVERAGE(H12,O12,V12,AC12,AJ12)</f>
        <v>#DIV/0!</v>
      </c>
      <c r="BC12" s="122">
        <v>150</v>
      </c>
      <c r="BD12" s="130" t="e">
        <f t="shared" ref="BD12" si="7">(BB12/BC12)</f>
        <v>#DIV/0!</v>
      </c>
    </row>
    <row r="13" spans="1:56" x14ac:dyDescent="0.25">
      <c r="A13" s="251" t="s">
        <v>37</v>
      </c>
      <c r="B13" s="252"/>
      <c r="C13" s="87"/>
      <c r="D13" s="79"/>
      <c r="E13" s="8"/>
      <c r="F13" s="53"/>
      <c r="G13" s="53"/>
      <c r="H13" s="86"/>
      <c r="I13" s="15"/>
      <c r="J13" s="87"/>
      <c r="K13" s="79"/>
      <c r="L13" s="8"/>
      <c r="M13" s="53"/>
      <c r="N13" s="53"/>
      <c r="O13" s="86"/>
      <c r="P13" s="15"/>
      <c r="Q13" s="87"/>
      <c r="R13" s="79"/>
      <c r="S13" s="8"/>
      <c r="T13" s="53"/>
      <c r="U13" s="53"/>
      <c r="V13" s="86"/>
      <c r="W13" s="15"/>
      <c r="X13" s="87"/>
      <c r="Y13" s="79"/>
      <c r="Z13" s="8"/>
      <c r="AA13" s="53"/>
      <c r="AB13" s="53"/>
      <c r="AC13" s="86"/>
      <c r="AD13" s="15"/>
      <c r="AE13" s="87"/>
      <c r="AF13" s="79"/>
      <c r="AG13" s="8"/>
      <c r="AH13" s="53"/>
      <c r="AI13" s="53"/>
      <c r="AJ13" s="86"/>
      <c r="AK13" s="15"/>
      <c r="AL13" s="211" t="s">
        <v>37</v>
      </c>
      <c r="AM13" s="184"/>
      <c r="AN13" s="134"/>
      <c r="AO13" s="135"/>
      <c r="AP13" s="171"/>
      <c r="AQ13" s="134"/>
      <c r="AR13" s="141"/>
      <c r="AS13" s="195" t="e">
        <f t="shared" si="4"/>
        <v>#DIV/0!</v>
      </c>
      <c r="AT13" s="194">
        <v>397</v>
      </c>
      <c r="AU13" s="130" t="e">
        <f t="shared" ref="AU13:AU15" si="8">(AS13/AT13)</f>
        <v>#DIV/0!</v>
      </c>
      <c r="AV13" s="171"/>
      <c r="AW13" s="134"/>
      <c r="AX13" s="135"/>
      <c r="AY13" s="171"/>
      <c r="AZ13" s="134"/>
      <c r="BA13" s="135"/>
      <c r="BB13" s="171"/>
      <c r="BC13" s="134"/>
      <c r="BD13" s="135"/>
    </row>
    <row r="14" spans="1:56" x14ac:dyDescent="0.25">
      <c r="A14" s="251" t="s">
        <v>12</v>
      </c>
      <c r="B14" s="252"/>
      <c r="C14" s="87"/>
      <c r="D14" s="79"/>
      <c r="E14" s="12"/>
      <c r="F14" s="53"/>
      <c r="G14" s="53"/>
      <c r="H14" s="59"/>
      <c r="I14" s="15"/>
      <c r="J14" s="87"/>
      <c r="K14" s="79"/>
      <c r="L14" s="12"/>
      <c r="M14" s="53"/>
      <c r="N14" s="53"/>
      <c r="O14" s="59"/>
      <c r="P14" s="15"/>
      <c r="Q14" s="87"/>
      <c r="R14" s="79"/>
      <c r="S14" s="8"/>
      <c r="T14" s="53"/>
      <c r="U14" s="53"/>
      <c r="V14" s="59"/>
      <c r="W14" s="15"/>
      <c r="X14" s="87"/>
      <c r="Y14" s="79"/>
      <c r="Z14" s="12"/>
      <c r="AA14" s="53"/>
      <c r="AB14" s="53"/>
      <c r="AC14" s="59"/>
      <c r="AD14" s="15"/>
      <c r="AE14" s="87"/>
      <c r="AF14" s="79"/>
      <c r="AG14" s="8"/>
      <c r="AH14" s="53"/>
      <c r="AI14" s="53"/>
      <c r="AJ14" s="59"/>
      <c r="AK14" s="15"/>
      <c r="AL14" s="211" t="s">
        <v>12</v>
      </c>
      <c r="AM14" s="184"/>
      <c r="AN14" s="134"/>
      <c r="AO14" s="135"/>
      <c r="AP14" s="171"/>
      <c r="AQ14" s="134"/>
      <c r="AR14" s="141"/>
      <c r="AS14" s="195" t="e">
        <f t="shared" si="4"/>
        <v>#DIV/0!</v>
      </c>
      <c r="AT14" s="194">
        <v>629</v>
      </c>
      <c r="AU14" s="130" t="e">
        <f t="shared" si="8"/>
        <v>#DIV/0!</v>
      </c>
      <c r="AV14" s="171"/>
      <c r="AW14" s="134"/>
      <c r="AX14" s="135"/>
      <c r="AY14" s="171"/>
      <c r="AZ14" s="134"/>
      <c r="BA14" s="135"/>
      <c r="BB14" s="171"/>
      <c r="BC14" s="134"/>
      <c r="BD14" s="135"/>
    </row>
    <row r="15" spans="1:56" ht="15.75" thickBot="1" x14ac:dyDescent="0.3">
      <c r="A15" s="264" t="s">
        <v>23</v>
      </c>
      <c r="B15" s="265"/>
      <c r="C15" s="62"/>
      <c r="D15" s="88"/>
      <c r="E15" s="19"/>
      <c r="F15" s="66"/>
      <c r="G15" s="66"/>
      <c r="H15" s="89"/>
      <c r="I15" s="15"/>
      <c r="J15" s="62"/>
      <c r="K15" s="88"/>
      <c r="L15" s="19"/>
      <c r="M15" s="66"/>
      <c r="N15" s="66"/>
      <c r="O15" s="89"/>
      <c r="P15" s="15"/>
      <c r="Q15" s="62"/>
      <c r="R15" s="88"/>
      <c r="S15" s="19"/>
      <c r="T15" s="66"/>
      <c r="U15" s="66"/>
      <c r="V15" s="89"/>
      <c r="W15" s="15"/>
      <c r="X15" s="62"/>
      <c r="Y15" s="88"/>
      <c r="Z15" s="19"/>
      <c r="AA15" s="66"/>
      <c r="AB15" s="66"/>
      <c r="AC15" s="89"/>
      <c r="AD15" s="15"/>
      <c r="AE15" s="62"/>
      <c r="AF15" s="88"/>
      <c r="AG15" s="19"/>
      <c r="AH15" s="66"/>
      <c r="AI15" s="66"/>
      <c r="AJ15" s="89"/>
      <c r="AK15" s="15"/>
      <c r="AL15" s="212" t="s">
        <v>23</v>
      </c>
      <c r="AM15" s="185"/>
      <c r="AN15" s="136"/>
      <c r="AO15" s="137"/>
      <c r="AP15" s="172" t="e">
        <f t="shared" si="3"/>
        <v>#DIV/0!</v>
      </c>
      <c r="AQ15" s="131">
        <v>44</v>
      </c>
      <c r="AR15" s="142" t="e">
        <f t="shared" si="0"/>
        <v>#DIV/0!</v>
      </c>
      <c r="AS15" s="198" t="e">
        <f t="shared" si="4"/>
        <v>#DIV/0!</v>
      </c>
      <c r="AT15" s="199">
        <v>35</v>
      </c>
      <c r="AU15" s="132" t="e">
        <f t="shared" si="8"/>
        <v>#DIV/0!</v>
      </c>
      <c r="AV15" s="178"/>
      <c r="AW15" s="136"/>
      <c r="AX15" s="137"/>
      <c r="AY15" s="178"/>
      <c r="AZ15" s="136"/>
      <c r="BA15" s="137"/>
      <c r="BB15" s="178"/>
      <c r="BC15" s="136"/>
      <c r="BD15" s="137"/>
    </row>
    <row r="16" spans="1:56" ht="19.5" customHeight="1" x14ac:dyDescent="0.25">
      <c r="A16" s="13"/>
      <c r="B16" s="13"/>
      <c r="C16" s="35"/>
      <c r="D16" s="35">
        <f>SUM(D7:D15)</f>
        <v>0</v>
      </c>
      <c r="E16" s="35">
        <f>SUM(E7:E15)</f>
        <v>0</v>
      </c>
      <c r="F16" s="35">
        <f>SUM(F7:F15)</f>
        <v>0</v>
      </c>
      <c r="G16" s="35"/>
      <c r="H16" s="35">
        <f>SUM(H7:H15)</f>
        <v>0</v>
      </c>
      <c r="I16" s="15"/>
      <c r="J16" s="35"/>
      <c r="K16" s="35">
        <f>SUM(K7:K15)</f>
        <v>0</v>
      </c>
      <c r="L16" s="35">
        <f>SUM(L7:L15)</f>
        <v>0</v>
      </c>
      <c r="M16" s="35">
        <f>SUM(M7:M15)</f>
        <v>0</v>
      </c>
      <c r="N16" s="35"/>
      <c r="O16" s="35">
        <f>SUM(O7:O15)</f>
        <v>0</v>
      </c>
      <c r="P16" s="15"/>
      <c r="Q16" s="35"/>
      <c r="R16" s="35">
        <f>SUM(R7:R15)</f>
        <v>0</v>
      </c>
      <c r="S16" s="35">
        <f>SUM(S7:S15)</f>
        <v>0</v>
      </c>
      <c r="T16" s="35">
        <f>SUM(T7:T15)</f>
        <v>0</v>
      </c>
      <c r="U16" s="35"/>
      <c r="V16" s="35">
        <f>SUM(V7:V15)</f>
        <v>0</v>
      </c>
      <c r="W16" s="15"/>
      <c r="X16" s="35"/>
      <c r="Y16" s="35">
        <f>SUM(Y7:Y15)</f>
        <v>0</v>
      </c>
      <c r="Z16" s="35">
        <f>SUM(Z7:Z15)</f>
        <v>0</v>
      </c>
      <c r="AA16" s="35">
        <f>SUM(AA7:AA15)</f>
        <v>0</v>
      </c>
      <c r="AB16" s="35"/>
      <c r="AC16" s="35">
        <f>SUM(AC7:AC15)</f>
        <v>0</v>
      </c>
      <c r="AD16" s="15"/>
      <c r="AE16" s="35"/>
      <c r="AF16" s="35">
        <f>SUM(AF7:AF15)</f>
        <v>0</v>
      </c>
      <c r="AG16" s="35">
        <f>SUM(AG7:AG15)</f>
        <v>0</v>
      </c>
      <c r="AH16" s="35">
        <f>SUM(AH7:AH15)</f>
        <v>0</v>
      </c>
      <c r="AI16" s="35"/>
      <c r="AJ16" s="35">
        <f>SUM(AJ7:AJ15)</f>
        <v>0</v>
      </c>
      <c r="AK16" s="128"/>
      <c r="AL16" s="15"/>
      <c r="AM16" s="173"/>
      <c r="AP16" s="173"/>
      <c r="AS16" s="200"/>
      <c r="AV16" s="173"/>
      <c r="AY16" s="173"/>
      <c r="BB16" s="173"/>
    </row>
    <row r="17" spans="1:56" ht="15.75" thickBot="1" x14ac:dyDescent="0.3">
      <c r="A17" s="266" t="s">
        <v>74</v>
      </c>
      <c r="B17" s="266"/>
      <c r="C17" s="14"/>
      <c r="D17" s="14"/>
      <c r="E17" s="15"/>
      <c r="F17" s="15"/>
      <c r="G17" s="15"/>
      <c r="H17" s="15"/>
      <c r="I17" s="15"/>
      <c r="J17" s="14"/>
      <c r="K17" s="14"/>
      <c r="L17" s="15"/>
      <c r="M17" s="15"/>
      <c r="N17" s="15"/>
      <c r="O17" s="15"/>
      <c r="P17" s="15"/>
      <c r="Q17" s="14"/>
      <c r="R17" s="14"/>
      <c r="S17" s="15"/>
      <c r="T17" s="15"/>
      <c r="U17" s="15"/>
      <c r="V17" s="15"/>
      <c r="W17" s="15"/>
      <c r="X17" s="14"/>
      <c r="Y17" s="14"/>
      <c r="Z17" s="15"/>
      <c r="AA17" s="15"/>
      <c r="AB17" s="15"/>
      <c r="AC17" s="15"/>
      <c r="AD17" s="15"/>
      <c r="AE17" s="14"/>
      <c r="AF17" s="14"/>
      <c r="AG17" s="15"/>
      <c r="AH17" s="15"/>
      <c r="AI17" s="15"/>
      <c r="AJ17" s="15"/>
      <c r="AK17" s="15"/>
      <c r="AL17" s="15"/>
      <c r="AM17" s="173"/>
      <c r="AN17" s="22"/>
      <c r="AO17" s="148"/>
      <c r="AP17" s="174"/>
      <c r="AQ17" s="22"/>
      <c r="AR17" s="149"/>
      <c r="AS17" s="200"/>
      <c r="AU17" s="123"/>
      <c r="AV17" s="193"/>
      <c r="AY17" s="173"/>
      <c r="BB17" s="173"/>
    </row>
    <row r="18" spans="1:56" x14ac:dyDescent="0.25">
      <c r="A18" s="253" t="s">
        <v>24</v>
      </c>
      <c r="B18" s="254"/>
      <c r="C18" s="82"/>
      <c r="D18" s="44"/>
      <c r="E18" s="32"/>
      <c r="F18" s="32"/>
      <c r="G18" s="68"/>
      <c r="H18" s="69"/>
      <c r="I18" s="26"/>
      <c r="J18" s="82"/>
      <c r="K18" s="44"/>
      <c r="L18" s="32"/>
      <c r="M18" s="32"/>
      <c r="N18" s="68"/>
      <c r="O18" s="69"/>
      <c r="P18" s="26"/>
      <c r="Q18" s="82"/>
      <c r="R18" s="44"/>
      <c r="S18" s="32"/>
      <c r="T18" s="32"/>
      <c r="U18" s="68"/>
      <c r="V18" s="69"/>
      <c r="W18" s="26"/>
      <c r="X18" s="82"/>
      <c r="Y18" s="44"/>
      <c r="Z18" s="32"/>
      <c r="AA18" s="32"/>
      <c r="AB18" s="68"/>
      <c r="AC18" s="69"/>
      <c r="AD18" s="26"/>
      <c r="AE18" s="82"/>
      <c r="AF18" s="44"/>
      <c r="AG18" s="32"/>
      <c r="AH18" s="32"/>
      <c r="AI18" s="68"/>
      <c r="AJ18" s="69"/>
      <c r="AK18" s="15"/>
      <c r="AL18" s="213" t="s">
        <v>24</v>
      </c>
      <c r="AM18" s="186"/>
      <c r="AN18" s="151"/>
      <c r="AO18" s="152"/>
      <c r="AP18" s="175" t="e">
        <f>AVERAGE(D18,K18,R18,Y18,AF18)</f>
        <v>#DIV/0!</v>
      </c>
      <c r="AQ18" s="153">
        <v>74</v>
      </c>
      <c r="AR18" s="154" t="e">
        <f t="shared" ref="AR18" si="9">(AP18/AQ18)</f>
        <v>#DIV/0!</v>
      </c>
      <c r="AS18" s="201" t="e">
        <f>AVERAGE(E18,L18,S18,Z18,AG18)</f>
        <v>#DIV/0!</v>
      </c>
      <c r="AT18" s="202">
        <v>235</v>
      </c>
      <c r="AU18" s="156" t="e">
        <f t="shared" ref="AU18" si="10">(AS18/AT18)</f>
        <v>#DIV/0!</v>
      </c>
      <c r="AV18" s="191" t="e">
        <f>AVERAGE(F18,M18,T18,AA18,AH18)</f>
        <v>#DIV/0!</v>
      </c>
      <c r="AW18" s="155">
        <v>127</v>
      </c>
      <c r="AX18" s="156" t="e">
        <f t="shared" ref="AX18" si="11">(AV18/AW18)</f>
        <v>#DIV/0!</v>
      </c>
      <c r="AY18" s="180"/>
      <c r="AZ18" s="151"/>
      <c r="BA18" s="152"/>
      <c r="BB18" s="180"/>
      <c r="BC18" s="151"/>
      <c r="BD18" s="152"/>
    </row>
    <row r="19" spans="1:56" ht="15" customHeight="1" x14ac:dyDescent="0.25">
      <c r="A19" s="246" t="s">
        <v>64</v>
      </c>
      <c r="B19" s="255"/>
      <c r="C19" s="58"/>
      <c r="D19" s="53"/>
      <c r="E19" s="53"/>
      <c r="F19" s="53"/>
      <c r="G19" s="53"/>
      <c r="H19" s="33"/>
      <c r="I19" s="26"/>
      <c r="J19" s="58"/>
      <c r="K19" s="53"/>
      <c r="L19" s="53"/>
      <c r="M19" s="53"/>
      <c r="N19" s="53"/>
      <c r="O19" s="33"/>
      <c r="P19" s="26"/>
      <c r="Q19" s="58"/>
      <c r="R19" s="53"/>
      <c r="S19" s="53"/>
      <c r="T19" s="53"/>
      <c r="U19" s="53"/>
      <c r="V19" s="33"/>
      <c r="W19" s="26"/>
      <c r="X19" s="58"/>
      <c r="Y19" s="53"/>
      <c r="Z19" s="53"/>
      <c r="AA19" s="53"/>
      <c r="AB19" s="53"/>
      <c r="AC19" s="33"/>
      <c r="AD19" s="26"/>
      <c r="AE19" s="58"/>
      <c r="AF19" s="53"/>
      <c r="AG19" s="53"/>
      <c r="AH19" s="53"/>
      <c r="AI19" s="53"/>
      <c r="AJ19" s="33"/>
      <c r="AK19" s="14"/>
      <c r="AL19" s="211" t="s">
        <v>64</v>
      </c>
      <c r="AM19" s="184"/>
      <c r="AN19" s="134"/>
      <c r="AO19" s="135"/>
      <c r="AP19" s="171"/>
      <c r="AQ19" s="134"/>
      <c r="AR19" s="141"/>
      <c r="AS19" s="196"/>
      <c r="AT19" s="134"/>
      <c r="AU19" s="197"/>
      <c r="AV19" s="171"/>
      <c r="AW19" s="134"/>
      <c r="AX19" s="135"/>
      <c r="AY19" s="171"/>
      <c r="AZ19" s="134"/>
      <c r="BA19" s="135"/>
      <c r="BB19" s="177" t="e">
        <f>AVERAGE(H19,O19,V19,AC19,AJ19)</f>
        <v>#DIV/0!</v>
      </c>
      <c r="BC19" s="122">
        <v>26</v>
      </c>
      <c r="BD19" s="130" t="e">
        <f t="shared" ref="BD19" si="12">(BB19/BC19)</f>
        <v>#DIV/0!</v>
      </c>
    </row>
    <row r="20" spans="1:56" x14ac:dyDescent="0.25">
      <c r="A20" s="246" t="s">
        <v>44</v>
      </c>
      <c r="B20" s="255"/>
      <c r="C20" s="58"/>
      <c r="D20" s="43"/>
      <c r="E20" s="8"/>
      <c r="F20" s="53"/>
      <c r="G20" s="53"/>
      <c r="H20" s="59"/>
      <c r="I20" s="26"/>
      <c r="J20" s="58"/>
      <c r="K20" s="43"/>
      <c r="L20" s="8"/>
      <c r="M20" s="53"/>
      <c r="N20" s="53"/>
      <c r="O20" s="59"/>
      <c r="P20" s="26"/>
      <c r="Q20" s="58"/>
      <c r="R20" s="43"/>
      <c r="S20" s="8"/>
      <c r="T20" s="53"/>
      <c r="U20" s="53"/>
      <c r="V20" s="59"/>
      <c r="W20" s="26"/>
      <c r="X20" s="58"/>
      <c r="Y20" s="43"/>
      <c r="Z20" s="8"/>
      <c r="AA20" s="53"/>
      <c r="AB20" s="53"/>
      <c r="AC20" s="59"/>
      <c r="AD20" s="26"/>
      <c r="AE20" s="58"/>
      <c r="AF20" s="43"/>
      <c r="AG20" s="8"/>
      <c r="AH20" s="53"/>
      <c r="AI20" s="53"/>
      <c r="AJ20" s="59"/>
      <c r="AK20" s="15"/>
      <c r="AL20" s="211" t="s">
        <v>44</v>
      </c>
      <c r="AM20" s="184"/>
      <c r="AN20" s="134"/>
      <c r="AO20" s="135"/>
      <c r="AP20" s="170" t="e">
        <f t="shared" ref="AP20:AP25" si="13">AVERAGE(D20,K20,R20,Y20,AF20)</f>
        <v>#DIV/0!</v>
      </c>
      <c r="AQ20" s="129">
        <v>26</v>
      </c>
      <c r="AR20" s="140" t="e">
        <f t="shared" ref="AR20:AR25" si="14">(AP20/AQ20)</f>
        <v>#DIV/0!</v>
      </c>
      <c r="AS20" s="195" t="e">
        <f>AVERAGE(E20,L20,S20,Z20,AG20)</f>
        <v>#DIV/0!</v>
      </c>
      <c r="AT20" s="194">
        <v>183</v>
      </c>
      <c r="AU20" s="130" t="e">
        <f t="shared" ref="AU20:AU21" si="15">(AS20/AT20)</f>
        <v>#DIV/0!</v>
      </c>
      <c r="AV20" s="171"/>
      <c r="AW20" s="134"/>
      <c r="AX20" s="135"/>
      <c r="AY20" s="171"/>
      <c r="AZ20" s="134"/>
      <c r="BA20" s="135"/>
      <c r="BB20" s="171"/>
      <c r="BC20" s="134"/>
      <c r="BD20" s="135"/>
    </row>
    <row r="21" spans="1:56" x14ac:dyDescent="0.25">
      <c r="A21" s="246" t="s">
        <v>25</v>
      </c>
      <c r="B21" s="255"/>
      <c r="C21" s="58"/>
      <c r="D21" s="43"/>
      <c r="E21" s="8"/>
      <c r="F21" s="53"/>
      <c r="G21" s="53"/>
      <c r="H21" s="59"/>
      <c r="I21" s="15"/>
      <c r="J21" s="58"/>
      <c r="K21" s="43"/>
      <c r="L21" s="8"/>
      <c r="M21" s="53"/>
      <c r="N21" s="53"/>
      <c r="O21" s="59"/>
      <c r="P21" s="15"/>
      <c r="Q21" s="58"/>
      <c r="R21" s="43"/>
      <c r="S21" s="8"/>
      <c r="T21" s="53"/>
      <c r="U21" s="53"/>
      <c r="V21" s="59"/>
      <c r="W21" s="15"/>
      <c r="X21" s="58"/>
      <c r="Y21" s="43"/>
      <c r="Z21" s="8"/>
      <c r="AA21" s="53"/>
      <c r="AB21" s="53"/>
      <c r="AC21" s="59"/>
      <c r="AD21" s="15"/>
      <c r="AE21" s="58"/>
      <c r="AF21" s="43"/>
      <c r="AG21" s="8"/>
      <c r="AH21" s="53"/>
      <c r="AI21" s="53"/>
      <c r="AJ21" s="59"/>
      <c r="AK21" s="15"/>
      <c r="AL21" s="211" t="s">
        <v>25</v>
      </c>
      <c r="AM21" s="184"/>
      <c r="AN21" s="134"/>
      <c r="AO21" s="135"/>
      <c r="AP21" s="170" t="e">
        <f t="shared" si="13"/>
        <v>#DIV/0!</v>
      </c>
      <c r="AQ21" s="129">
        <v>135</v>
      </c>
      <c r="AR21" s="140" t="e">
        <f t="shared" si="14"/>
        <v>#DIV/0!</v>
      </c>
      <c r="AS21" s="195" t="e">
        <f>AVERAGE(E21,L21,S21,Z21,AG21)</f>
        <v>#DIV/0!</v>
      </c>
      <c r="AT21" s="194">
        <v>574</v>
      </c>
      <c r="AU21" s="130" t="e">
        <f t="shared" si="15"/>
        <v>#DIV/0!</v>
      </c>
      <c r="AV21" s="171"/>
      <c r="AW21" s="134"/>
      <c r="AX21" s="135"/>
      <c r="AY21" s="171"/>
      <c r="AZ21" s="134"/>
      <c r="BA21" s="135"/>
      <c r="BB21" s="171"/>
      <c r="BC21" s="134"/>
      <c r="BD21" s="135"/>
    </row>
    <row r="22" spans="1:56" x14ac:dyDescent="0.25">
      <c r="A22" s="246" t="s">
        <v>34</v>
      </c>
      <c r="B22" s="255"/>
      <c r="C22" s="58"/>
      <c r="D22" s="43"/>
      <c r="E22" s="53"/>
      <c r="F22" s="53"/>
      <c r="G22" s="53"/>
      <c r="H22" s="18"/>
      <c r="I22" s="15"/>
      <c r="J22" s="58"/>
      <c r="K22" s="43"/>
      <c r="L22" s="53"/>
      <c r="M22" s="53"/>
      <c r="N22" s="53"/>
      <c r="O22" s="18"/>
      <c r="P22" s="15"/>
      <c r="Q22" s="58"/>
      <c r="R22" s="43"/>
      <c r="S22" s="53"/>
      <c r="T22" s="53"/>
      <c r="U22" s="53"/>
      <c r="V22" s="18"/>
      <c r="W22" s="15"/>
      <c r="X22" s="58"/>
      <c r="Y22" s="43"/>
      <c r="Z22" s="53"/>
      <c r="AA22" s="53"/>
      <c r="AB22" s="53"/>
      <c r="AC22" s="18"/>
      <c r="AD22" s="15"/>
      <c r="AE22" s="58"/>
      <c r="AF22" s="43"/>
      <c r="AG22" s="53"/>
      <c r="AH22" s="53"/>
      <c r="AI22" s="53"/>
      <c r="AJ22" s="18"/>
      <c r="AK22" s="15"/>
      <c r="AL22" s="211" t="s">
        <v>34</v>
      </c>
      <c r="AM22" s="184"/>
      <c r="AN22" s="134"/>
      <c r="AO22" s="135"/>
      <c r="AP22" s="176" t="e">
        <f t="shared" si="13"/>
        <v>#DIV/0!</v>
      </c>
      <c r="AQ22" s="15">
        <v>10</v>
      </c>
      <c r="AR22" s="140" t="e">
        <f t="shared" si="14"/>
        <v>#DIV/0!</v>
      </c>
      <c r="AS22" s="196"/>
      <c r="AT22" s="134"/>
      <c r="AU22" s="197"/>
      <c r="AV22" s="171"/>
      <c r="AW22" s="134"/>
      <c r="AX22" s="135"/>
      <c r="AY22" s="171"/>
      <c r="AZ22" s="134"/>
      <c r="BA22" s="135"/>
      <c r="BB22" s="177" t="e">
        <f>AVERAGE(H22,O22,V22,AC22,AJ22)</f>
        <v>#DIV/0!</v>
      </c>
      <c r="BC22" s="122">
        <v>277</v>
      </c>
      <c r="BD22" s="130" t="e">
        <f t="shared" ref="BD22" si="16">(BB22/BC22)</f>
        <v>#DIV/0!</v>
      </c>
    </row>
    <row r="23" spans="1:56" x14ac:dyDescent="0.25">
      <c r="A23" s="246" t="s">
        <v>21</v>
      </c>
      <c r="B23" s="255"/>
      <c r="C23" s="58"/>
      <c r="D23" s="43"/>
      <c r="E23" s="53"/>
      <c r="F23" s="53"/>
      <c r="G23" s="53"/>
      <c r="H23" s="59"/>
      <c r="I23" s="15"/>
      <c r="J23" s="58"/>
      <c r="K23" s="43"/>
      <c r="L23" s="53"/>
      <c r="M23" s="53"/>
      <c r="N23" s="53"/>
      <c r="O23" s="59"/>
      <c r="P23" s="15"/>
      <c r="Q23" s="58"/>
      <c r="R23" s="43"/>
      <c r="S23" s="53"/>
      <c r="T23" s="53"/>
      <c r="U23" s="53"/>
      <c r="V23" s="59"/>
      <c r="W23" s="15"/>
      <c r="X23" s="58"/>
      <c r="Y23" s="43"/>
      <c r="Z23" s="53"/>
      <c r="AA23" s="53"/>
      <c r="AB23" s="53"/>
      <c r="AC23" s="59"/>
      <c r="AD23" s="15"/>
      <c r="AE23" s="58"/>
      <c r="AF23" s="43"/>
      <c r="AG23" s="53"/>
      <c r="AH23" s="53"/>
      <c r="AI23" s="53"/>
      <c r="AJ23" s="59"/>
      <c r="AK23" s="15"/>
      <c r="AL23" s="211" t="s">
        <v>21</v>
      </c>
      <c r="AM23" s="184"/>
      <c r="AN23" s="134"/>
      <c r="AO23" s="135"/>
      <c r="AP23" s="170" t="e">
        <f t="shared" si="13"/>
        <v>#DIV/0!</v>
      </c>
      <c r="AQ23" s="129">
        <v>75</v>
      </c>
      <c r="AR23" s="140" t="e">
        <f t="shared" si="14"/>
        <v>#DIV/0!</v>
      </c>
      <c r="AS23" s="196"/>
      <c r="AT23" s="134"/>
      <c r="AU23" s="197"/>
      <c r="AV23" s="171"/>
      <c r="AW23" s="134"/>
      <c r="AX23" s="135"/>
      <c r="AY23" s="171"/>
      <c r="AZ23" s="134"/>
      <c r="BA23" s="135"/>
      <c r="BB23" s="171"/>
      <c r="BC23" s="134"/>
      <c r="BD23" s="135"/>
    </row>
    <row r="24" spans="1:56" x14ac:dyDescent="0.25">
      <c r="A24" s="246" t="s">
        <v>26</v>
      </c>
      <c r="B24" s="255"/>
      <c r="C24" s="58"/>
      <c r="D24" s="43"/>
      <c r="E24" s="8"/>
      <c r="F24" s="53"/>
      <c r="G24" s="53"/>
      <c r="H24" s="59"/>
      <c r="I24" s="15"/>
      <c r="J24" s="58"/>
      <c r="K24" s="43"/>
      <c r="L24" s="8"/>
      <c r="M24" s="53"/>
      <c r="N24" s="53"/>
      <c r="O24" s="59"/>
      <c r="P24" s="15"/>
      <c r="Q24" s="58"/>
      <c r="R24" s="43"/>
      <c r="S24" s="8"/>
      <c r="T24" s="53"/>
      <c r="U24" s="53"/>
      <c r="V24" s="59"/>
      <c r="W24" s="15"/>
      <c r="X24" s="58"/>
      <c r="Y24" s="43"/>
      <c r="Z24" s="8"/>
      <c r="AA24" s="53"/>
      <c r="AB24" s="53"/>
      <c r="AC24" s="59"/>
      <c r="AD24" s="15"/>
      <c r="AE24" s="58"/>
      <c r="AF24" s="43"/>
      <c r="AG24" s="8"/>
      <c r="AH24" s="53"/>
      <c r="AI24" s="53"/>
      <c r="AJ24" s="59"/>
      <c r="AK24" s="15"/>
      <c r="AL24" s="211" t="s">
        <v>26</v>
      </c>
      <c r="AM24" s="184"/>
      <c r="AN24" s="134"/>
      <c r="AO24" s="135"/>
      <c r="AP24" s="170" t="e">
        <f t="shared" si="13"/>
        <v>#DIV/0!</v>
      </c>
      <c r="AQ24" s="129">
        <v>180</v>
      </c>
      <c r="AR24" s="140" t="e">
        <f t="shared" si="14"/>
        <v>#DIV/0!</v>
      </c>
      <c r="AS24" s="195" t="e">
        <f>AVERAGE(E24,L24,S24,Z24,AG24)</f>
        <v>#DIV/0!</v>
      </c>
      <c r="AT24" s="194">
        <v>72</v>
      </c>
      <c r="AU24" s="130" t="e">
        <f t="shared" ref="AU24:AU25" si="17">(AS24/AT24)</f>
        <v>#DIV/0!</v>
      </c>
      <c r="AV24" s="171"/>
      <c r="AW24" s="134"/>
      <c r="AX24" s="135"/>
      <c r="AY24" s="171"/>
      <c r="AZ24" s="134"/>
      <c r="BA24" s="135"/>
      <c r="BB24" s="171"/>
      <c r="BC24" s="134"/>
      <c r="BD24" s="135"/>
    </row>
    <row r="25" spans="1:56" x14ac:dyDescent="0.25">
      <c r="A25" s="246" t="s">
        <v>27</v>
      </c>
      <c r="B25" s="255"/>
      <c r="C25" s="58"/>
      <c r="D25" s="43"/>
      <c r="E25" s="8"/>
      <c r="F25" s="53"/>
      <c r="G25" s="53"/>
      <c r="H25" s="59"/>
      <c r="I25" s="15"/>
      <c r="J25" s="58"/>
      <c r="K25" s="43"/>
      <c r="L25" s="8"/>
      <c r="M25" s="53"/>
      <c r="N25" s="53"/>
      <c r="O25" s="59"/>
      <c r="P25" s="15"/>
      <c r="Q25" s="58"/>
      <c r="R25" s="43"/>
      <c r="S25" s="8"/>
      <c r="T25" s="53"/>
      <c r="U25" s="53"/>
      <c r="V25" s="59"/>
      <c r="W25" s="15"/>
      <c r="X25" s="58"/>
      <c r="Y25" s="43"/>
      <c r="Z25" s="8"/>
      <c r="AA25" s="53"/>
      <c r="AB25" s="53"/>
      <c r="AC25" s="59"/>
      <c r="AD25" s="15"/>
      <c r="AE25" s="58"/>
      <c r="AF25" s="43"/>
      <c r="AG25" s="8"/>
      <c r="AH25" s="53"/>
      <c r="AI25" s="53"/>
      <c r="AJ25" s="59"/>
      <c r="AK25" s="15"/>
      <c r="AL25" s="211" t="s">
        <v>27</v>
      </c>
      <c r="AM25" s="184"/>
      <c r="AN25" s="134"/>
      <c r="AO25" s="135"/>
      <c r="AP25" s="170" t="e">
        <f t="shared" si="13"/>
        <v>#DIV/0!</v>
      </c>
      <c r="AQ25" s="129">
        <v>90</v>
      </c>
      <c r="AR25" s="140" t="e">
        <f t="shared" si="14"/>
        <v>#DIV/0!</v>
      </c>
      <c r="AS25" s="195" t="e">
        <f>AVERAGE(E25,L25,S25,Z25,AG25)</f>
        <v>#DIV/0!</v>
      </c>
      <c r="AT25" s="15">
        <v>347</v>
      </c>
      <c r="AU25" s="130" t="e">
        <f t="shared" si="17"/>
        <v>#DIV/0!</v>
      </c>
      <c r="AV25" s="171"/>
      <c r="AW25" s="134"/>
      <c r="AX25" s="135"/>
      <c r="AY25" s="171"/>
      <c r="AZ25" s="134"/>
      <c r="BA25" s="135"/>
      <c r="BB25" s="171"/>
      <c r="BC25" s="134"/>
      <c r="BD25" s="135"/>
    </row>
    <row r="26" spans="1:56" x14ac:dyDescent="0.25">
      <c r="A26" s="246" t="s">
        <v>33</v>
      </c>
      <c r="B26" s="255"/>
      <c r="C26" s="60"/>
      <c r="D26" s="54"/>
      <c r="E26" s="54"/>
      <c r="F26" s="54"/>
      <c r="G26" s="55"/>
      <c r="H26" s="18"/>
      <c r="I26" s="15"/>
      <c r="J26" s="60"/>
      <c r="K26" s="54"/>
      <c r="L26" s="54"/>
      <c r="M26" s="54"/>
      <c r="N26" s="55"/>
      <c r="O26" s="18"/>
      <c r="P26" s="15"/>
      <c r="Q26" s="60"/>
      <c r="R26" s="54"/>
      <c r="S26" s="54"/>
      <c r="T26" s="54"/>
      <c r="U26" s="55"/>
      <c r="V26" s="18"/>
      <c r="W26" s="15"/>
      <c r="X26" s="60"/>
      <c r="Y26" s="54"/>
      <c r="Z26" s="54"/>
      <c r="AA26" s="54"/>
      <c r="AB26" s="55"/>
      <c r="AC26" s="18"/>
      <c r="AD26" s="15"/>
      <c r="AE26" s="60"/>
      <c r="AF26" s="54"/>
      <c r="AG26" s="54"/>
      <c r="AH26" s="54"/>
      <c r="AI26" s="55"/>
      <c r="AJ26" s="18"/>
      <c r="AK26" s="15"/>
      <c r="AL26" s="211" t="s">
        <v>33</v>
      </c>
      <c r="AM26" s="184"/>
      <c r="AN26" s="134"/>
      <c r="AO26" s="135"/>
      <c r="AP26" s="171"/>
      <c r="AQ26" s="134"/>
      <c r="AR26" s="135"/>
      <c r="AS26" s="196"/>
      <c r="AT26" s="134"/>
      <c r="AU26" s="197"/>
      <c r="AV26" s="171"/>
      <c r="AW26" s="134"/>
      <c r="AX26" s="135"/>
      <c r="AY26" s="171"/>
      <c r="AZ26" s="134"/>
      <c r="BA26" s="135"/>
      <c r="BB26" s="177" t="e">
        <f>AVERAGE(H26,O26,V26,AC26,AJ26)</f>
        <v>#DIV/0!</v>
      </c>
      <c r="BC26" s="122">
        <v>61</v>
      </c>
      <c r="BD26" s="130" t="e">
        <f t="shared" ref="BD26" si="18">(BB26/BC26)</f>
        <v>#DIV/0!</v>
      </c>
    </row>
    <row r="27" spans="1:56" x14ac:dyDescent="0.25">
      <c r="A27" s="246" t="s">
        <v>20</v>
      </c>
      <c r="B27" s="255"/>
      <c r="C27" s="7"/>
      <c r="D27" s="43"/>
      <c r="E27" s="53"/>
      <c r="F27" s="53"/>
      <c r="G27" s="53"/>
      <c r="H27" s="59"/>
      <c r="I27" s="26"/>
      <c r="J27" s="7"/>
      <c r="K27" s="43"/>
      <c r="L27" s="53"/>
      <c r="M27" s="53"/>
      <c r="N27" s="53"/>
      <c r="O27" s="59"/>
      <c r="P27" s="26"/>
      <c r="Q27" s="7"/>
      <c r="R27" s="43"/>
      <c r="S27" s="53"/>
      <c r="T27" s="53"/>
      <c r="U27" s="53"/>
      <c r="V27" s="59"/>
      <c r="W27" s="26"/>
      <c r="X27" s="7"/>
      <c r="Y27" s="43"/>
      <c r="Z27" s="53"/>
      <c r="AA27" s="53"/>
      <c r="AB27" s="53"/>
      <c r="AC27" s="59"/>
      <c r="AD27" s="26"/>
      <c r="AE27" s="7"/>
      <c r="AF27" s="43"/>
      <c r="AG27" s="53"/>
      <c r="AH27" s="53"/>
      <c r="AI27" s="53"/>
      <c r="AJ27" s="59"/>
      <c r="AK27" s="15"/>
      <c r="AL27" s="211" t="s">
        <v>20</v>
      </c>
      <c r="AM27" s="187" t="e">
        <f>AVERAGE(C27,J27,Q27,X27,AE27)</f>
        <v>#DIV/0!</v>
      </c>
      <c r="AN27" s="129">
        <v>76</v>
      </c>
      <c r="AO27" s="140" t="e">
        <f t="shared" ref="AO27" si="19">(AM27/AN27)</f>
        <v>#DIV/0!</v>
      </c>
      <c r="AP27" s="170" t="e">
        <f>AVERAGE(D27,K27,R27,Y27,AF27)</f>
        <v>#DIV/0!</v>
      </c>
      <c r="AQ27" s="129">
        <v>212</v>
      </c>
      <c r="AR27" s="140" t="e">
        <f t="shared" ref="AR27:AR30" si="20">(AP27/AQ27)</f>
        <v>#DIV/0!</v>
      </c>
      <c r="AS27" s="196"/>
      <c r="AT27" s="134"/>
      <c r="AU27" s="197"/>
      <c r="AV27" s="171"/>
      <c r="AW27" s="134"/>
      <c r="AX27" s="135"/>
      <c r="AY27" s="171"/>
      <c r="AZ27" s="134"/>
      <c r="BA27" s="135"/>
      <c r="BB27" s="171"/>
      <c r="BC27" s="134"/>
      <c r="BD27" s="135"/>
    </row>
    <row r="28" spans="1:56" x14ac:dyDescent="0.25">
      <c r="A28" s="246" t="s">
        <v>28</v>
      </c>
      <c r="B28" s="255"/>
      <c r="C28" s="58"/>
      <c r="D28" s="43"/>
      <c r="E28" s="8"/>
      <c r="F28" s="53"/>
      <c r="G28" s="53"/>
      <c r="H28" s="59"/>
      <c r="I28" s="15"/>
      <c r="J28" s="58"/>
      <c r="K28" s="43"/>
      <c r="L28" s="8"/>
      <c r="M28" s="53"/>
      <c r="N28" s="53"/>
      <c r="O28" s="59"/>
      <c r="P28" s="15"/>
      <c r="Q28" s="58"/>
      <c r="R28" s="43"/>
      <c r="S28" s="8"/>
      <c r="T28" s="53"/>
      <c r="U28" s="53"/>
      <c r="V28" s="59"/>
      <c r="W28" s="15"/>
      <c r="X28" s="58"/>
      <c r="Y28" s="43"/>
      <c r="Z28" s="8"/>
      <c r="AA28" s="53"/>
      <c r="AB28" s="53"/>
      <c r="AC28" s="59"/>
      <c r="AD28" s="15"/>
      <c r="AE28" s="58"/>
      <c r="AF28" s="43"/>
      <c r="AG28" s="8"/>
      <c r="AH28" s="53"/>
      <c r="AI28" s="53"/>
      <c r="AJ28" s="59"/>
      <c r="AK28" s="15"/>
      <c r="AL28" s="211" t="s">
        <v>28</v>
      </c>
      <c r="AM28" s="184"/>
      <c r="AN28" s="134"/>
      <c r="AO28" s="135"/>
      <c r="AP28" s="170" t="e">
        <f>AVERAGE(D28,K28,R28,Y28,AF28)</f>
        <v>#DIV/0!</v>
      </c>
      <c r="AQ28" s="129">
        <v>160</v>
      </c>
      <c r="AR28" s="140" t="e">
        <f t="shared" si="20"/>
        <v>#DIV/0!</v>
      </c>
      <c r="AS28" s="170" t="e">
        <f>AVERAGE(E28,L28,S28,Z28,AG28)</f>
        <v>#DIV/0!</v>
      </c>
      <c r="AT28" s="129">
        <v>779</v>
      </c>
      <c r="AU28" s="140" t="e">
        <f t="shared" ref="AU28" si="21">(AS28/AT28)</f>
        <v>#DIV/0!</v>
      </c>
      <c r="AV28" s="171"/>
      <c r="AW28" s="134"/>
      <c r="AX28" s="135"/>
      <c r="AY28" s="171"/>
      <c r="AZ28" s="134"/>
      <c r="BA28" s="135"/>
      <c r="BB28" s="171"/>
      <c r="BC28" s="134"/>
      <c r="BD28" s="135"/>
    </row>
    <row r="29" spans="1:56" x14ac:dyDescent="0.25">
      <c r="A29" s="246" t="s">
        <v>13</v>
      </c>
      <c r="B29" s="255"/>
      <c r="C29" s="7"/>
      <c r="D29" s="43"/>
      <c r="E29" s="53"/>
      <c r="F29" s="53"/>
      <c r="G29" s="53"/>
      <c r="H29" s="59"/>
      <c r="I29" s="26"/>
      <c r="J29" s="7"/>
      <c r="K29" s="43"/>
      <c r="L29" s="53"/>
      <c r="M29" s="53"/>
      <c r="N29" s="53"/>
      <c r="O29" s="59"/>
      <c r="P29" s="26"/>
      <c r="Q29" s="7"/>
      <c r="R29" s="43"/>
      <c r="S29" s="53"/>
      <c r="T29" s="53"/>
      <c r="U29" s="53"/>
      <c r="V29" s="59"/>
      <c r="W29" s="26"/>
      <c r="X29" s="7"/>
      <c r="Y29" s="43"/>
      <c r="Z29" s="53"/>
      <c r="AA29" s="53"/>
      <c r="AB29" s="53"/>
      <c r="AC29" s="59"/>
      <c r="AD29" s="26"/>
      <c r="AE29" s="7"/>
      <c r="AF29" s="43"/>
      <c r="AG29" s="53"/>
      <c r="AH29" s="53"/>
      <c r="AI29" s="53"/>
      <c r="AJ29" s="59"/>
      <c r="AK29" s="15"/>
      <c r="AL29" s="211" t="s">
        <v>13</v>
      </c>
      <c r="AM29" s="187" t="e">
        <f>AVERAGE(C29,J29,Q29,X29,AE29)</f>
        <v>#DIV/0!</v>
      </c>
      <c r="AN29" s="129">
        <v>99</v>
      </c>
      <c r="AO29" s="140" t="e">
        <f t="shared" ref="AO29" si="22">(AM29/AN29)</f>
        <v>#DIV/0!</v>
      </c>
      <c r="AP29" s="170" t="e">
        <f>AVERAGE(D29,K29,R29,Y29,AF29)</f>
        <v>#DIV/0!</v>
      </c>
      <c r="AQ29" s="129">
        <v>508</v>
      </c>
      <c r="AR29" s="140" t="e">
        <f t="shared" si="20"/>
        <v>#DIV/0!</v>
      </c>
      <c r="AS29" s="196"/>
      <c r="AT29" s="134"/>
      <c r="AU29" s="197"/>
      <c r="AV29" s="171"/>
      <c r="AW29" s="134"/>
      <c r="AX29" s="135"/>
      <c r="AY29" s="171"/>
      <c r="AZ29" s="134"/>
      <c r="BA29" s="135"/>
      <c r="BB29" s="171"/>
      <c r="BC29" s="134"/>
      <c r="BD29" s="135"/>
    </row>
    <row r="30" spans="1:56" x14ac:dyDescent="0.25">
      <c r="A30" s="246" t="s">
        <v>29</v>
      </c>
      <c r="B30" s="255"/>
      <c r="C30" s="58"/>
      <c r="D30" s="43"/>
      <c r="E30" s="8"/>
      <c r="F30" s="53"/>
      <c r="G30" s="53"/>
      <c r="H30" s="59"/>
      <c r="I30" s="15"/>
      <c r="J30" s="58"/>
      <c r="K30" s="43"/>
      <c r="L30" s="8"/>
      <c r="M30" s="53"/>
      <c r="N30" s="53"/>
      <c r="O30" s="59"/>
      <c r="P30" s="15"/>
      <c r="Q30" s="58"/>
      <c r="R30" s="43"/>
      <c r="S30" s="8"/>
      <c r="T30" s="53"/>
      <c r="U30" s="53"/>
      <c r="V30" s="59"/>
      <c r="W30" s="15"/>
      <c r="X30" s="58"/>
      <c r="Y30" s="43"/>
      <c r="Z30" s="8"/>
      <c r="AA30" s="53"/>
      <c r="AB30" s="53"/>
      <c r="AC30" s="59"/>
      <c r="AD30" s="15"/>
      <c r="AE30" s="58"/>
      <c r="AF30" s="43"/>
      <c r="AG30" s="8"/>
      <c r="AH30" s="53"/>
      <c r="AI30" s="53"/>
      <c r="AJ30" s="59"/>
      <c r="AK30" s="15"/>
      <c r="AL30" s="211" t="s">
        <v>29</v>
      </c>
      <c r="AM30" s="184"/>
      <c r="AN30" s="134"/>
      <c r="AO30" s="135"/>
      <c r="AP30" s="177" t="e">
        <f>AVERAGE(D30,K30,R30,Y30,AF30)</f>
        <v>#DIV/0!</v>
      </c>
      <c r="AQ30" s="146">
        <v>26</v>
      </c>
      <c r="AR30" s="130" t="e">
        <f t="shared" si="20"/>
        <v>#DIV/0!</v>
      </c>
      <c r="AS30" s="195" t="e">
        <f>AVERAGE(E30,L30,S30,Z30,AG30)</f>
        <v>#DIV/0!</v>
      </c>
      <c r="AT30" s="194">
        <v>182</v>
      </c>
      <c r="AU30" s="130" t="e">
        <f t="shared" ref="AU30:AU31" si="23">(AS30/AT30)</f>
        <v>#DIV/0!</v>
      </c>
      <c r="AV30" s="171"/>
      <c r="AW30" s="134"/>
      <c r="AX30" s="135"/>
      <c r="AY30" s="171"/>
      <c r="AZ30" s="134"/>
      <c r="BA30" s="135"/>
      <c r="BB30" s="171"/>
      <c r="BC30" s="134"/>
      <c r="BD30" s="135"/>
    </row>
    <row r="31" spans="1:56" ht="15.75" thickBot="1" x14ac:dyDescent="0.3">
      <c r="A31" s="267" t="s">
        <v>10</v>
      </c>
      <c r="B31" s="268"/>
      <c r="C31" s="77"/>
      <c r="D31" s="74"/>
      <c r="E31" s="19"/>
      <c r="F31" s="66"/>
      <c r="G31" s="66"/>
      <c r="H31" s="63"/>
      <c r="I31" s="15"/>
      <c r="J31" s="77"/>
      <c r="K31" s="74"/>
      <c r="L31" s="19"/>
      <c r="M31" s="66"/>
      <c r="N31" s="66"/>
      <c r="O31" s="63"/>
      <c r="P31" s="15"/>
      <c r="Q31" s="77"/>
      <c r="R31" s="74"/>
      <c r="S31" s="19"/>
      <c r="T31" s="66"/>
      <c r="U31" s="66"/>
      <c r="V31" s="63"/>
      <c r="W31" s="15"/>
      <c r="X31" s="77"/>
      <c r="Y31" s="74"/>
      <c r="Z31" s="19"/>
      <c r="AA31" s="66"/>
      <c r="AB31" s="66"/>
      <c r="AC31" s="63"/>
      <c r="AD31" s="15"/>
      <c r="AE31" s="77"/>
      <c r="AF31" s="74"/>
      <c r="AG31" s="19"/>
      <c r="AH31" s="66"/>
      <c r="AI31" s="66"/>
      <c r="AJ31" s="63"/>
      <c r="AK31" s="15"/>
      <c r="AL31" s="212" t="s">
        <v>10</v>
      </c>
      <c r="AM31" s="185"/>
      <c r="AN31" s="136"/>
      <c r="AO31" s="137"/>
      <c r="AP31" s="178"/>
      <c r="AQ31" s="136"/>
      <c r="AR31" s="137"/>
      <c r="AS31" s="198" t="e">
        <f>AVERAGE(E31,L31,S31,Z31,AG31)</f>
        <v>#DIV/0!</v>
      </c>
      <c r="AT31" s="199">
        <v>191</v>
      </c>
      <c r="AU31" s="132" t="e">
        <f t="shared" si="23"/>
        <v>#DIV/0!</v>
      </c>
      <c r="AV31" s="178"/>
      <c r="AW31" s="136"/>
      <c r="AX31" s="137"/>
      <c r="AY31" s="178"/>
      <c r="AZ31" s="136"/>
      <c r="BA31" s="137"/>
      <c r="BB31" s="178"/>
      <c r="BC31" s="136"/>
      <c r="BD31" s="137"/>
    </row>
    <row r="32" spans="1:56" x14ac:dyDescent="0.25">
      <c r="A32" s="20"/>
      <c r="B32" s="20"/>
      <c r="C32" s="35">
        <f>SUM(C18:C31)</f>
        <v>0</v>
      </c>
      <c r="D32" s="35">
        <f>SUM(D18:D31)</f>
        <v>0</v>
      </c>
      <c r="E32" s="35">
        <f>SUM(E18:E31)</f>
        <v>0</v>
      </c>
      <c r="F32" s="35">
        <f>SUM(F18:F31)</f>
        <v>0</v>
      </c>
      <c r="G32" s="35"/>
      <c r="H32" s="35">
        <f>SUM(H18:H31)</f>
        <v>0</v>
      </c>
      <c r="I32" s="37"/>
      <c r="J32" s="35">
        <f>SUM(J18:J31)</f>
        <v>0</v>
      </c>
      <c r="K32" s="35">
        <f>SUM(K18:K31)</f>
        <v>0</v>
      </c>
      <c r="L32" s="35">
        <f>SUM(L18:L31)</f>
        <v>0</v>
      </c>
      <c r="M32" s="35">
        <f>SUM(M18:M31)</f>
        <v>0</v>
      </c>
      <c r="N32" s="35"/>
      <c r="O32" s="35">
        <f>SUM(O18:O31)</f>
        <v>0</v>
      </c>
      <c r="P32" s="37"/>
      <c r="Q32" s="35">
        <f>SUM(Q18:Q31)</f>
        <v>0</v>
      </c>
      <c r="R32" s="35">
        <f>SUM(R18:R31)</f>
        <v>0</v>
      </c>
      <c r="S32" s="35">
        <f>SUM(S18:S31)</f>
        <v>0</v>
      </c>
      <c r="T32" s="35">
        <f>SUM(T18:T31)</f>
        <v>0</v>
      </c>
      <c r="U32" s="35"/>
      <c r="V32" s="35">
        <f>SUM(V18:V31)</f>
        <v>0</v>
      </c>
      <c r="W32" s="37"/>
      <c r="X32" s="35">
        <f>SUM(X18:X31)</f>
        <v>0</v>
      </c>
      <c r="Y32" s="35">
        <f>SUM(Y18:Y31)</f>
        <v>0</v>
      </c>
      <c r="Z32" s="35">
        <f>SUM(Z18:Z31)</f>
        <v>0</v>
      </c>
      <c r="AA32" s="35">
        <f>SUM(AA18:AA31)</f>
        <v>0</v>
      </c>
      <c r="AB32" s="35"/>
      <c r="AC32" s="35">
        <f>SUM(AC18:AC31)</f>
        <v>0</v>
      </c>
      <c r="AD32" s="37"/>
      <c r="AE32" s="35">
        <f>SUM(AE18:AE31)</f>
        <v>0</v>
      </c>
      <c r="AF32" s="35">
        <f>SUM(AF18:AF31)</f>
        <v>0</v>
      </c>
      <c r="AG32" s="35">
        <f>SUM(AG18:AG31)</f>
        <v>0</v>
      </c>
      <c r="AH32" s="35">
        <f>SUM(AH18:AH31)</f>
        <v>0</v>
      </c>
      <c r="AI32" s="35"/>
      <c r="AJ32" s="35">
        <f>SUM(AJ18:AJ31)</f>
        <v>0</v>
      </c>
      <c r="AK32" s="128"/>
      <c r="AL32" s="37"/>
      <c r="AM32" s="173"/>
      <c r="AP32" s="173"/>
      <c r="AS32" s="200"/>
      <c r="AV32" s="173"/>
      <c r="AY32" s="173"/>
      <c r="BB32" s="173"/>
    </row>
    <row r="33" spans="1:56" ht="15.75" thickBot="1" x14ac:dyDescent="0.3">
      <c r="A33" s="248" t="s">
        <v>53</v>
      </c>
      <c r="B33" s="248"/>
      <c r="C33" s="14"/>
      <c r="D33" s="14"/>
      <c r="E33" s="15"/>
      <c r="F33" s="15"/>
      <c r="G33" s="15"/>
      <c r="H33" s="15"/>
      <c r="I33" s="15"/>
      <c r="J33" s="14"/>
      <c r="K33" s="14"/>
      <c r="L33" s="15"/>
      <c r="M33" s="15"/>
      <c r="N33" s="15"/>
      <c r="O33" s="15"/>
      <c r="P33" s="15"/>
      <c r="Q33" s="14"/>
      <c r="R33" s="14"/>
      <c r="S33" s="15"/>
      <c r="T33" s="15"/>
      <c r="U33" s="15"/>
      <c r="V33" s="15"/>
      <c r="W33" s="15"/>
      <c r="X33" s="14"/>
      <c r="Y33" s="14"/>
      <c r="Z33" s="15"/>
      <c r="AA33" s="15"/>
      <c r="AB33" s="15"/>
      <c r="AC33" s="15"/>
      <c r="AD33" s="15"/>
      <c r="AE33" s="14"/>
      <c r="AF33" s="14"/>
      <c r="AG33" s="15"/>
      <c r="AH33" s="15"/>
      <c r="AI33" s="15"/>
      <c r="AJ33" s="15"/>
      <c r="AK33" s="15"/>
      <c r="AL33" s="15"/>
      <c r="AM33" s="188"/>
      <c r="AN33" s="148"/>
      <c r="AO33" s="148"/>
      <c r="AP33" s="179"/>
      <c r="AQ33" s="149"/>
      <c r="AR33" s="149"/>
      <c r="AS33" s="192"/>
      <c r="AT33" s="31"/>
      <c r="AU33" s="123"/>
      <c r="AV33" s="193"/>
      <c r="AY33" s="173"/>
      <c r="BB33" s="173"/>
    </row>
    <row r="34" spans="1:56" x14ac:dyDescent="0.25">
      <c r="A34" s="256" t="s">
        <v>70</v>
      </c>
      <c r="B34" s="257"/>
      <c r="C34" s="75"/>
      <c r="D34" s="72"/>
      <c r="E34" s="68"/>
      <c r="F34" s="68"/>
      <c r="G34" s="32"/>
      <c r="H34" s="69"/>
      <c r="I34" s="15"/>
      <c r="J34" s="75"/>
      <c r="K34" s="72"/>
      <c r="L34" s="68"/>
      <c r="M34" s="68"/>
      <c r="N34" s="32"/>
      <c r="O34" s="69"/>
      <c r="P34" s="15"/>
      <c r="Q34" s="75"/>
      <c r="R34" s="72"/>
      <c r="S34" s="68"/>
      <c r="T34" s="68"/>
      <c r="U34" s="32"/>
      <c r="V34" s="69"/>
      <c r="W34" s="15"/>
      <c r="X34" s="75"/>
      <c r="Y34" s="72"/>
      <c r="Z34" s="68"/>
      <c r="AA34" s="68"/>
      <c r="AB34" s="32"/>
      <c r="AC34" s="69"/>
      <c r="AD34" s="15"/>
      <c r="AE34" s="75"/>
      <c r="AF34" s="72"/>
      <c r="AG34" s="68"/>
      <c r="AH34" s="68"/>
      <c r="AI34" s="32"/>
      <c r="AJ34" s="69"/>
      <c r="AK34" s="15"/>
      <c r="AL34" s="167" t="s">
        <v>70</v>
      </c>
      <c r="AM34" s="186"/>
      <c r="AN34" s="151"/>
      <c r="AO34" s="152"/>
      <c r="AP34" s="180"/>
      <c r="AQ34" s="151"/>
      <c r="AR34" s="152"/>
      <c r="AS34" s="203"/>
      <c r="AT34" s="151"/>
      <c r="AU34" s="204"/>
      <c r="AV34" s="180"/>
      <c r="AW34" s="151"/>
      <c r="AX34" s="152"/>
      <c r="AY34" s="191" t="e">
        <f t="shared" ref="AY34:AY41" si="24">AVERAGE(G34,N34,U34,AB34,AI34)</f>
        <v>#DIV/0!</v>
      </c>
      <c r="AZ34" s="155">
        <v>161</v>
      </c>
      <c r="BA34" s="156" t="e">
        <f t="shared" ref="BA34:BA41" si="25">(AY34/AZ34)</f>
        <v>#DIV/0!</v>
      </c>
      <c r="BB34" s="180"/>
      <c r="BC34" s="151"/>
      <c r="BD34" s="152"/>
    </row>
    <row r="35" spans="1:56" x14ac:dyDescent="0.25">
      <c r="A35" s="258" t="s">
        <v>71</v>
      </c>
      <c r="B35" s="259"/>
      <c r="C35" s="73"/>
      <c r="D35" s="43"/>
      <c r="E35" s="15"/>
      <c r="F35" s="53"/>
      <c r="G35" s="8"/>
      <c r="H35" s="59"/>
      <c r="I35" s="15"/>
      <c r="J35" s="73"/>
      <c r="K35" s="43"/>
      <c r="L35" s="15"/>
      <c r="M35" s="53"/>
      <c r="N35" s="8"/>
      <c r="O35" s="59"/>
      <c r="P35" s="15"/>
      <c r="Q35" s="73"/>
      <c r="R35" s="43"/>
      <c r="S35" s="15"/>
      <c r="T35" s="53"/>
      <c r="U35" s="8"/>
      <c r="V35" s="59"/>
      <c r="W35" s="15"/>
      <c r="X35" s="73"/>
      <c r="Y35" s="43"/>
      <c r="Z35" s="15"/>
      <c r="AA35" s="53"/>
      <c r="AB35" s="8"/>
      <c r="AC35" s="59"/>
      <c r="AD35" s="15"/>
      <c r="AE35" s="73"/>
      <c r="AF35" s="43"/>
      <c r="AG35" s="15"/>
      <c r="AH35" s="53"/>
      <c r="AI35" s="8"/>
      <c r="AJ35" s="59"/>
      <c r="AK35" s="15"/>
      <c r="AL35" s="164" t="s">
        <v>71</v>
      </c>
      <c r="AM35" s="184"/>
      <c r="AN35" s="134"/>
      <c r="AO35" s="135"/>
      <c r="AP35" s="177" t="e">
        <f>AVERAGE(D35,K35,R35,Y35,AF35)</f>
        <v>#DIV/0!</v>
      </c>
      <c r="AQ35" s="122">
        <v>32</v>
      </c>
      <c r="AR35" s="130" t="e">
        <f t="shared" ref="AR35:AR37" si="26">(AP35/AQ35)</f>
        <v>#DIV/0!</v>
      </c>
      <c r="AS35" s="195" t="e">
        <f>AVERAGE(E35,L35,S35,Z35,AG35)</f>
        <v>#DIV/0!</v>
      </c>
      <c r="AT35" s="194">
        <v>23</v>
      </c>
      <c r="AU35" s="130" t="e">
        <f t="shared" ref="AU35:AU36" si="27">(AS35/AT35)</f>
        <v>#DIV/0!</v>
      </c>
      <c r="AV35" s="171"/>
      <c r="AW35" s="134"/>
      <c r="AX35" s="135"/>
      <c r="AY35" s="177" t="e">
        <f t="shared" si="24"/>
        <v>#DIV/0!</v>
      </c>
      <c r="AZ35" s="122">
        <v>199</v>
      </c>
      <c r="BA35" s="130" t="e">
        <f t="shared" si="25"/>
        <v>#DIV/0!</v>
      </c>
      <c r="BB35" s="171"/>
      <c r="BC35" s="134"/>
      <c r="BD35" s="135"/>
    </row>
    <row r="36" spans="1:56" x14ac:dyDescent="0.25">
      <c r="A36" s="290" t="s">
        <v>98</v>
      </c>
      <c r="B36" s="291"/>
      <c r="C36" s="73"/>
      <c r="D36" s="53"/>
      <c r="E36" s="15"/>
      <c r="F36" s="53"/>
      <c r="G36" s="8"/>
      <c r="H36" s="59"/>
      <c r="I36" s="15"/>
      <c r="J36" s="73"/>
      <c r="K36" s="53"/>
      <c r="L36" s="43"/>
      <c r="M36" s="53"/>
      <c r="N36" s="8"/>
      <c r="O36" s="59"/>
      <c r="P36" s="15"/>
      <c r="Q36" s="73"/>
      <c r="R36" s="53"/>
      <c r="S36" s="43"/>
      <c r="T36" s="53"/>
      <c r="U36" s="8"/>
      <c r="V36" s="59"/>
      <c r="W36" s="15"/>
      <c r="X36" s="73"/>
      <c r="Y36" s="70"/>
      <c r="Z36" s="43"/>
      <c r="AA36" s="53"/>
      <c r="AB36" s="8"/>
      <c r="AC36" s="59"/>
      <c r="AD36" s="15"/>
      <c r="AE36" s="73"/>
      <c r="AF36" s="70"/>
      <c r="AG36" s="15"/>
      <c r="AH36" s="53"/>
      <c r="AI36" s="8"/>
      <c r="AJ36" s="59"/>
      <c r="AK36" s="15"/>
      <c r="AL36" s="164" t="s">
        <v>98</v>
      </c>
      <c r="AM36" s="184"/>
      <c r="AN36" s="134"/>
      <c r="AO36" s="135"/>
      <c r="AP36" s="184"/>
      <c r="AQ36" s="134"/>
      <c r="AR36" s="135"/>
      <c r="AS36" s="170" t="e">
        <f>AVERAGE(E36,L36,S36,Z36,AG36)</f>
        <v>#DIV/0!</v>
      </c>
      <c r="AT36" s="129">
        <v>57</v>
      </c>
      <c r="AU36" s="140" t="e">
        <f t="shared" si="27"/>
        <v>#DIV/0!</v>
      </c>
      <c r="AV36" s="171"/>
      <c r="AW36" s="134"/>
      <c r="AX36" s="135"/>
      <c r="AY36" s="177" t="e">
        <f>AVERAGE(G36,N36,U36,AB36,AI36)</f>
        <v>#DIV/0!</v>
      </c>
      <c r="AZ36" s="122">
        <v>147</v>
      </c>
      <c r="BA36" s="130" t="e">
        <f t="shared" si="25"/>
        <v>#DIV/0!</v>
      </c>
      <c r="BB36" s="171"/>
      <c r="BC36" s="134"/>
      <c r="BD36" s="135"/>
    </row>
    <row r="37" spans="1:56" x14ac:dyDescent="0.25">
      <c r="A37" s="258" t="s">
        <v>65</v>
      </c>
      <c r="B37" s="259"/>
      <c r="C37" s="76"/>
      <c r="D37" s="43"/>
      <c r="E37" s="53"/>
      <c r="F37" s="53"/>
      <c r="G37" s="8"/>
      <c r="H37" s="59"/>
      <c r="I37" s="15"/>
      <c r="J37" s="76"/>
      <c r="K37" s="43"/>
      <c r="L37" s="53"/>
      <c r="M37" s="53"/>
      <c r="N37" s="8"/>
      <c r="O37" s="59"/>
      <c r="P37" s="15"/>
      <c r="Q37" s="76"/>
      <c r="R37" s="43"/>
      <c r="S37" s="53"/>
      <c r="T37" s="53"/>
      <c r="U37" s="8"/>
      <c r="V37" s="59"/>
      <c r="W37" s="15"/>
      <c r="X37" s="76"/>
      <c r="Y37" s="43"/>
      <c r="Z37" s="53"/>
      <c r="AA37" s="53"/>
      <c r="AB37" s="8"/>
      <c r="AC37" s="59"/>
      <c r="AD37" s="15"/>
      <c r="AE37" s="76"/>
      <c r="AF37" s="43"/>
      <c r="AG37" s="53"/>
      <c r="AH37" s="53"/>
      <c r="AI37" s="8"/>
      <c r="AJ37" s="59"/>
      <c r="AK37" s="15"/>
      <c r="AL37" s="164" t="s">
        <v>65</v>
      </c>
      <c r="AM37" s="184"/>
      <c r="AN37" s="134"/>
      <c r="AO37" s="135"/>
      <c r="AP37" s="177" t="e">
        <f>AVERAGE(D37,K37,R37,Y37,AF37)</f>
        <v>#DIV/0!</v>
      </c>
      <c r="AQ37" s="122">
        <v>65</v>
      </c>
      <c r="AR37" s="130" t="e">
        <f t="shared" si="26"/>
        <v>#DIV/0!</v>
      </c>
      <c r="AS37" s="196"/>
      <c r="AT37" s="134"/>
      <c r="AU37" s="197"/>
      <c r="AV37" s="171"/>
      <c r="AW37" s="134"/>
      <c r="AX37" s="135"/>
      <c r="AY37" s="177" t="e">
        <f t="shared" si="24"/>
        <v>#DIV/0!</v>
      </c>
      <c r="AZ37" s="122">
        <v>28</v>
      </c>
      <c r="BA37" s="130" t="e">
        <f t="shared" si="25"/>
        <v>#DIV/0!</v>
      </c>
      <c r="BB37" s="171"/>
      <c r="BC37" s="134"/>
      <c r="BD37" s="135"/>
    </row>
    <row r="38" spans="1:56" x14ac:dyDescent="0.25">
      <c r="A38" s="251" t="s">
        <v>66</v>
      </c>
      <c r="B38" s="276"/>
      <c r="C38" s="76"/>
      <c r="D38" s="71"/>
      <c r="E38" s="53"/>
      <c r="F38" s="53"/>
      <c r="G38" s="8"/>
      <c r="H38" s="59"/>
      <c r="I38" s="15"/>
      <c r="J38" s="76"/>
      <c r="K38" s="71"/>
      <c r="L38" s="53"/>
      <c r="M38" s="53"/>
      <c r="N38" s="8"/>
      <c r="O38" s="59"/>
      <c r="P38" s="15"/>
      <c r="Q38" s="76"/>
      <c r="R38" s="71"/>
      <c r="S38" s="53"/>
      <c r="T38" s="53"/>
      <c r="U38" s="8"/>
      <c r="V38" s="59"/>
      <c r="W38" s="15"/>
      <c r="X38" s="76"/>
      <c r="Y38" s="71"/>
      <c r="Z38" s="53"/>
      <c r="AA38" s="53"/>
      <c r="AB38" s="8"/>
      <c r="AC38" s="59"/>
      <c r="AD38" s="15"/>
      <c r="AE38" s="76"/>
      <c r="AF38" s="71"/>
      <c r="AG38" s="53"/>
      <c r="AH38" s="53"/>
      <c r="AI38" s="8"/>
      <c r="AJ38" s="59"/>
      <c r="AK38" s="15"/>
      <c r="AL38" s="165" t="s">
        <v>66</v>
      </c>
      <c r="AM38" s="184"/>
      <c r="AN38" s="134"/>
      <c r="AO38" s="135"/>
      <c r="AP38" s="171"/>
      <c r="AQ38" s="134"/>
      <c r="AR38" s="135"/>
      <c r="AS38" s="196"/>
      <c r="AT38" s="134"/>
      <c r="AU38" s="197"/>
      <c r="AV38" s="171"/>
      <c r="AW38" s="134"/>
      <c r="AX38" s="135"/>
      <c r="AY38" s="177" t="e">
        <f t="shared" si="24"/>
        <v>#DIV/0!</v>
      </c>
      <c r="AZ38" s="122">
        <v>60</v>
      </c>
      <c r="BA38" s="130" t="e">
        <f t="shared" si="25"/>
        <v>#DIV/0!</v>
      </c>
      <c r="BB38" s="171"/>
      <c r="BC38" s="134"/>
      <c r="BD38" s="135"/>
    </row>
    <row r="39" spans="1:56" x14ac:dyDescent="0.25">
      <c r="A39" s="258" t="s">
        <v>67</v>
      </c>
      <c r="B39" s="259"/>
      <c r="C39" s="73"/>
      <c r="D39" s="70"/>
      <c r="E39" s="53"/>
      <c r="F39" s="53"/>
      <c r="G39" s="8"/>
      <c r="H39" s="59"/>
      <c r="I39" s="15"/>
      <c r="J39" s="73"/>
      <c r="K39" s="70"/>
      <c r="L39" s="53"/>
      <c r="M39" s="53"/>
      <c r="N39" s="8"/>
      <c r="O39" s="59"/>
      <c r="P39" s="15"/>
      <c r="Q39" s="73"/>
      <c r="R39" s="70"/>
      <c r="S39" s="53"/>
      <c r="T39" s="53"/>
      <c r="U39" s="8"/>
      <c r="V39" s="59"/>
      <c r="W39" s="15"/>
      <c r="X39" s="73"/>
      <c r="Y39" s="70"/>
      <c r="Z39" s="53"/>
      <c r="AA39" s="53"/>
      <c r="AB39" s="8"/>
      <c r="AC39" s="59"/>
      <c r="AD39" s="15"/>
      <c r="AE39" s="73"/>
      <c r="AF39" s="70"/>
      <c r="AG39" s="53"/>
      <c r="AH39" s="53"/>
      <c r="AI39" s="8"/>
      <c r="AJ39" s="59"/>
      <c r="AK39" s="15"/>
      <c r="AL39" s="164" t="s">
        <v>67</v>
      </c>
      <c r="AM39" s="184"/>
      <c r="AN39" s="134"/>
      <c r="AO39" s="135"/>
      <c r="AP39" s="171"/>
      <c r="AQ39" s="134"/>
      <c r="AR39" s="141"/>
      <c r="AS39" s="196"/>
      <c r="AT39" s="134"/>
      <c r="AU39" s="197"/>
      <c r="AV39" s="171"/>
      <c r="AW39" s="134"/>
      <c r="AX39" s="135"/>
      <c r="AY39" s="177" t="e">
        <f t="shared" si="24"/>
        <v>#DIV/0!</v>
      </c>
      <c r="AZ39" s="122">
        <v>108</v>
      </c>
      <c r="BA39" s="130" t="e">
        <f t="shared" si="25"/>
        <v>#DIV/0!</v>
      </c>
      <c r="BB39" s="171"/>
      <c r="BC39" s="134"/>
      <c r="BD39" s="135"/>
    </row>
    <row r="40" spans="1:56" x14ac:dyDescent="0.25">
      <c r="A40" s="258" t="s">
        <v>68</v>
      </c>
      <c r="B40" s="259"/>
      <c r="C40" s="73"/>
      <c r="D40" s="70"/>
      <c r="E40" s="53"/>
      <c r="F40" s="53"/>
      <c r="G40" s="8"/>
      <c r="H40" s="59"/>
      <c r="I40" s="15"/>
      <c r="J40" s="73"/>
      <c r="K40" s="70"/>
      <c r="L40" s="53"/>
      <c r="M40" s="53"/>
      <c r="N40" s="8"/>
      <c r="O40" s="59"/>
      <c r="P40" s="15"/>
      <c r="Q40" s="73"/>
      <c r="R40" s="70"/>
      <c r="S40" s="53"/>
      <c r="T40" s="53"/>
      <c r="U40" s="8"/>
      <c r="V40" s="59"/>
      <c r="W40" s="15"/>
      <c r="X40" s="73"/>
      <c r="Y40" s="70"/>
      <c r="Z40" s="53"/>
      <c r="AA40" s="53"/>
      <c r="AB40" s="8"/>
      <c r="AC40" s="59"/>
      <c r="AD40" s="15"/>
      <c r="AE40" s="73"/>
      <c r="AF40" s="70"/>
      <c r="AG40" s="53"/>
      <c r="AH40" s="53"/>
      <c r="AI40" s="8"/>
      <c r="AJ40" s="59"/>
      <c r="AK40" s="15"/>
      <c r="AL40" s="164" t="s">
        <v>68</v>
      </c>
      <c r="AM40" s="184"/>
      <c r="AN40" s="134"/>
      <c r="AO40" s="135"/>
      <c r="AP40" s="171"/>
      <c r="AQ40" s="134"/>
      <c r="AR40" s="135"/>
      <c r="AS40" s="196"/>
      <c r="AT40" s="134"/>
      <c r="AU40" s="197"/>
      <c r="AV40" s="171"/>
      <c r="AW40" s="134"/>
      <c r="AX40" s="135"/>
      <c r="AY40" s="177" t="e">
        <f t="shared" si="24"/>
        <v>#DIV/0!</v>
      </c>
      <c r="AZ40" s="122">
        <v>64</v>
      </c>
      <c r="BA40" s="130" t="e">
        <f t="shared" si="25"/>
        <v>#DIV/0!</v>
      </c>
      <c r="BB40" s="171"/>
      <c r="BC40" s="134"/>
      <c r="BD40" s="135"/>
    </row>
    <row r="41" spans="1:56" ht="15.75" thickBot="1" x14ac:dyDescent="0.3">
      <c r="A41" s="272" t="s">
        <v>69</v>
      </c>
      <c r="B41" s="289"/>
      <c r="C41" s="77"/>
      <c r="D41" s="48"/>
      <c r="E41" s="66"/>
      <c r="F41" s="66"/>
      <c r="G41" s="19"/>
      <c r="H41" s="63"/>
      <c r="I41" s="15"/>
      <c r="J41" s="77"/>
      <c r="K41" s="48"/>
      <c r="L41" s="66"/>
      <c r="M41" s="66"/>
      <c r="N41" s="19"/>
      <c r="O41" s="63"/>
      <c r="P41" s="15"/>
      <c r="Q41" s="77"/>
      <c r="R41" s="48"/>
      <c r="S41" s="66"/>
      <c r="T41" s="66"/>
      <c r="U41" s="19"/>
      <c r="V41" s="63"/>
      <c r="W41" s="15"/>
      <c r="X41" s="77"/>
      <c r="Y41" s="48"/>
      <c r="Z41" s="66"/>
      <c r="AA41" s="66"/>
      <c r="AB41" s="19"/>
      <c r="AC41" s="63"/>
      <c r="AD41" s="15"/>
      <c r="AE41" s="77"/>
      <c r="AF41" s="48"/>
      <c r="AG41" s="66"/>
      <c r="AH41" s="66"/>
      <c r="AI41" s="19"/>
      <c r="AJ41" s="63"/>
      <c r="AK41" s="15"/>
      <c r="AL41" s="166" t="s">
        <v>69</v>
      </c>
      <c r="AM41" s="185"/>
      <c r="AN41" s="136"/>
      <c r="AO41" s="137"/>
      <c r="AP41" s="181" t="e">
        <f>AVERAGE(D41,K41,R41,Y41,AF41)</f>
        <v>#DIV/0!</v>
      </c>
      <c r="AQ41" s="133">
        <v>81</v>
      </c>
      <c r="AR41" s="132" t="e">
        <f t="shared" ref="AR41" si="28">(AP41/AQ41)</f>
        <v>#DIV/0!</v>
      </c>
      <c r="AS41" s="205"/>
      <c r="AT41" s="136"/>
      <c r="AU41" s="206"/>
      <c r="AV41" s="178"/>
      <c r="AW41" s="136"/>
      <c r="AX41" s="137"/>
      <c r="AY41" s="181" t="e">
        <f t="shared" si="24"/>
        <v>#DIV/0!</v>
      </c>
      <c r="AZ41" s="133">
        <v>335</v>
      </c>
      <c r="BA41" s="132" t="e">
        <f t="shared" si="25"/>
        <v>#DIV/0!</v>
      </c>
      <c r="BB41" s="178"/>
      <c r="BC41" s="136"/>
      <c r="BD41" s="137"/>
    </row>
    <row r="42" spans="1:56" x14ac:dyDescent="0.25">
      <c r="C42" s="35"/>
      <c r="D42" s="35">
        <f>SUM(D34:D41)</f>
        <v>0</v>
      </c>
      <c r="E42" s="35"/>
      <c r="F42" s="35"/>
      <c r="G42" s="35">
        <f>SUM(G34:G41)</f>
        <v>0</v>
      </c>
      <c r="H42" s="35"/>
      <c r="I42" s="36"/>
      <c r="J42" s="35"/>
      <c r="K42" s="35">
        <f>SUM(K34:K41)</f>
        <v>0</v>
      </c>
      <c r="L42" s="35"/>
      <c r="M42" s="35"/>
      <c r="N42" s="35">
        <f>SUM(N34:N41)</f>
        <v>0</v>
      </c>
      <c r="O42" s="35"/>
      <c r="P42" s="36"/>
      <c r="Q42" s="35"/>
      <c r="R42" s="35">
        <f>SUM(R34:R41)</f>
        <v>0</v>
      </c>
      <c r="S42" s="35"/>
      <c r="T42" s="35"/>
      <c r="U42" s="35">
        <f>SUM(U34:U41)</f>
        <v>0</v>
      </c>
      <c r="V42" s="35"/>
      <c r="W42" s="36"/>
      <c r="X42" s="35"/>
      <c r="Y42" s="35">
        <f>SUM(Y34:Y41)</f>
        <v>0</v>
      </c>
      <c r="Z42" s="35"/>
      <c r="AA42" s="35"/>
      <c r="AB42" s="35">
        <f>SUM(AB34:AB41)</f>
        <v>0</v>
      </c>
      <c r="AC42" s="35"/>
      <c r="AD42" s="36"/>
      <c r="AE42" s="35"/>
      <c r="AF42" s="35">
        <f>SUM(AF34:AF41)</f>
        <v>0</v>
      </c>
      <c r="AG42" s="35"/>
      <c r="AH42" s="35"/>
      <c r="AI42" s="35">
        <f>SUM(AI34:AI41)</f>
        <v>0</v>
      </c>
      <c r="AJ42" s="35"/>
      <c r="AK42" s="128"/>
      <c r="AL42" s="36"/>
      <c r="AM42" s="182"/>
      <c r="AN42" s="15"/>
      <c r="AO42" s="22"/>
      <c r="AP42" s="182"/>
      <c r="AQ42" s="15"/>
      <c r="AR42" s="144"/>
      <c r="AS42" s="207"/>
      <c r="AT42" s="15"/>
      <c r="AU42" s="145"/>
      <c r="AV42" s="182"/>
      <c r="AW42" s="15"/>
      <c r="AX42" s="22"/>
      <c r="AY42" s="182"/>
      <c r="AZ42" s="15"/>
      <c r="BA42" s="22"/>
      <c r="BB42" s="182"/>
      <c r="BC42" s="15"/>
      <c r="BD42" s="22"/>
    </row>
    <row r="43" spans="1:56" ht="15.75" thickBot="1" x14ac:dyDescent="0.3">
      <c r="A43" s="248" t="s">
        <v>72</v>
      </c>
      <c r="B43" s="248"/>
      <c r="C43" s="14"/>
      <c r="D43" s="14"/>
      <c r="E43" s="15"/>
      <c r="F43" s="15"/>
      <c r="G43" s="15"/>
      <c r="H43" s="15"/>
      <c r="I43" s="15"/>
      <c r="J43" s="14"/>
      <c r="K43" s="14"/>
      <c r="L43" s="15"/>
      <c r="M43" s="15"/>
      <c r="N43" s="15"/>
      <c r="O43" s="15"/>
      <c r="P43" s="15"/>
      <c r="Q43" s="14"/>
      <c r="R43" s="14"/>
      <c r="S43" s="15"/>
      <c r="T43" s="15"/>
      <c r="U43" s="15"/>
      <c r="V43" s="15"/>
      <c r="W43" s="15"/>
      <c r="X43" s="14"/>
      <c r="Y43" s="14"/>
      <c r="Z43" s="15"/>
      <c r="AA43" s="15"/>
      <c r="AB43" s="15"/>
      <c r="AC43" s="15"/>
      <c r="AD43" s="15"/>
      <c r="AE43" s="14"/>
      <c r="AF43" s="14"/>
      <c r="AG43" s="15"/>
      <c r="AH43" s="15"/>
      <c r="AI43" s="15"/>
      <c r="AJ43" s="15"/>
      <c r="AK43" s="15"/>
      <c r="AL43" s="15"/>
      <c r="AM43" s="182"/>
      <c r="AN43" s="15"/>
      <c r="AO43" s="22"/>
      <c r="AP43" s="183"/>
      <c r="AQ43" s="146"/>
      <c r="AR43" s="147"/>
      <c r="AS43" s="207"/>
      <c r="AT43" s="15"/>
      <c r="AU43" s="145"/>
      <c r="AV43" s="182"/>
      <c r="AW43" s="15"/>
      <c r="AX43" s="22"/>
      <c r="AY43" s="182"/>
      <c r="AZ43" s="15"/>
      <c r="BA43" s="22"/>
      <c r="BB43" s="182"/>
      <c r="BC43" s="15"/>
      <c r="BD43" s="22"/>
    </row>
    <row r="44" spans="1:56" x14ac:dyDescent="0.25">
      <c r="A44" s="251" t="s">
        <v>9</v>
      </c>
      <c r="B44" s="252"/>
      <c r="C44" s="27"/>
      <c r="D44" s="107"/>
      <c r="E44" s="68"/>
      <c r="F44" s="68"/>
      <c r="G44" s="68"/>
      <c r="H44" s="69"/>
      <c r="I44" s="15"/>
      <c r="J44" s="27"/>
      <c r="K44" s="107"/>
      <c r="L44" s="68"/>
      <c r="M44" s="68"/>
      <c r="N44" s="68"/>
      <c r="O44" s="69"/>
      <c r="P44" s="15"/>
      <c r="Q44" s="27"/>
      <c r="R44" s="107"/>
      <c r="S44" s="68"/>
      <c r="T44" s="68"/>
      <c r="U44" s="68"/>
      <c r="V44" s="69"/>
      <c r="W44" s="15"/>
      <c r="X44" s="27"/>
      <c r="Y44" s="107"/>
      <c r="Z44" s="68"/>
      <c r="AA44" s="68"/>
      <c r="AB44" s="68"/>
      <c r="AC44" s="69"/>
      <c r="AD44" s="15"/>
      <c r="AE44" s="27"/>
      <c r="AF44" s="107"/>
      <c r="AG44" s="68"/>
      <c r="AH44" s="68"/>
      <c r="AI44" s="68"/>
      <c r="AJ44" s="69"/>
      <c r="AK44" s="15"/>
      <c r="AL44" s="163" t="s">
        <v>9</v>
      </c>
      <c r="AM44" s="189" t="e">
        <f>AVERAGE(C44,J44,Q44,X44,AE44)</f>
        <v>#DIV/0!</v>
      </c>
      <c r="AN44" s="153">
        <v>53</v>
      </c>
      <c r="AO44" s="154" t="e">
        <f>(AM44/AN44)</f>
        <v>#DIV/0!</v>
      </c>
      <c r="AP44" s="180"/>
      <c r="AQ44" s="158"/>
      <c r="AR44" s="159"/>
      <c r="AS44" s="203"/>
      <c r="AT44" s="151"/>
      <c r="AU44" s="204"/>
      <c r="AV44" s="180"/>
      <c r="AW44" s="158"/>
      <c r="AX44" s="159"/>
      <c r="AY44" s="180"/>
      <c r="AZ44" s="151"/>
      <c r="BA44" s="152"/>
      <c r="BB44" s="180"/>
      <c r="BC44" s="151"/>
      <c r="BD44" s="152"/>
    </row>
    <row r="45" spans="1:56" x14ac:dyDescent="0.25">
      <c r="A45" s="258" t="s">
        <v>16</v>
      </c>
      <c r="B45" s="260"/>
      <c r="C45" s="7"/>
      <c r="D45" s="70"/>
      <c r="E45" s="53"/>
      <c r="F45" s="53"/>
      <c r="G45" s="53"/>
      <c r="H45" s="59"/>
      <c r="I45" s="15"/>
      <c r="J45" s="7"/>
      <c r="K45" s="70"/>
      <c r="L45" s="53"/>
      <c r="M45" s="53"/>
      <c r="N45" s="53"/>
      <c r="O45" s="59"/>
      <c r="P45" s="15"/>
      <c r="Q45" s="7"/>
      <c r="R45" s="70"/>
      <c r="S45" s="53"/>
      <c r="T45" s="53"/>
      <c r="U45" s="53"/>
      <c r="V45" s="59"/>
      <c r="W45" s="15"/>
      <c r="X45" s="7"/>
      <c r="Y45" s="70"/>
      <c r="Z45" s="53"/>
      <c r="AA45" s="53"/>
      <c r="AB45" s="53"/>
      <c r="AC45" s="59"/>
      <c r="AD45" s="15"/>
      <c r="AE45" s="7"/>
      <c r="AF45" s="70"/>
      <c r="AG45" s="53"/>
      <c r="AH45" s="53"/>
      <c r="AI45" s="53"/>
      <c r="AJ45" s="59"/>
      <c r="AK45" s="15"/>
      <c r="AL45" s="164" t="s">
        <v>16</v>
      </c>
      <c r="AM45" s="187" t="e">
        <f>AVERAGE(C45,J45,Q45,X45,AE45)</f>
        <v>#DIV/0!</v>
      </c>
      <c r="AN45" s="129">
        <v>72</v>
      </c>
      <c r="AO45" s="140" t="e">
        <f>(AM45/AN45)</f>
        <v>#DIV/0!</v>
      </c>
      <c r="AP45" s="171"/>
      <c r="AQ45" s="138"/>
      <c r="AR45" s="157"/>
      <c r="AS45" s="196"/>
      <c r="AT45" s="134"/>
      <c r="AU45" s="197"/>
      <c r="AV45" s="171"/>
      <c r="AW45" s="138"/>
      <c r="AX45" s="157"/>
      <c r="AY45" s="171"/>
      <c r="AZ45" s="134"/>
      <c r="BA45" s="135"/>
      <c r="BB45" s="171"/>
      <c r="BC45" s="134"/>
      <c r="BD45" s="135"/>
    </row>
    <row r="46" spans="1:56" x14ac:dyDescent="0.25">
      <c r="A46" s="258" t="s">
        <v>17</v>
      </c>
      <c r="B46" s="260"/>
      <c r="C46" s="7"/>
      <c r="D46" s="70"/>
      <c r="E46" s="53"/>
      <c r="F46" s="53"/>
      <c r="G46" s="53"/>
      <c r="H46" s="59"/>
      <c r="I46" s="15"/>
      <c r="J46" s="7"/>
      <c r="K46" s="70"/>
      <c r="L46" s="53"/>
      <c r="M46" s="53"/>
      <c r="N46" s="53"/>
      <c r="O46" s="59"/>
      <c r="P46" s="15"/>
      <c r="Q46" s="7"/>
      <c r="R46" s="70"/>
      <c r="S46" s="53"/>
      <c r="T46" s="53"/>
      <c r="U46" s="53"/>
      <c r="V46" s="59"/>
      <c r="W46" s="15"/>
      <c r="X46" s="7"/>
      <c r="Y46" s="70"/>
      <c r="Z46" s="53"/>
      <c r="AA46" s="53"/>
      <c r="AB46" s="53"/>
      <c r="AC46" s="59"/>
      <c r="AD46" s="15"/>
      <c r="AE46" s="7"/>
      <c r="AF46" s="70"/>
      <c r="AG46" s="53"/>
      <c r="AH46" s="53"/>
      <c r="AI46" s="53"/>
      <c r="AJ46" s="59"/>
      <c r="AK46" s="15"/>
      <c r="AL46" s="164" t="s">
        <v>17</v>
      </c>
      <c r="AM46" s="187" t="e">
        <f>AVERAGE(C46,J46,Q46,X46,AE46)</f>
        <v>#DIV/0!</v>
      </c>
      <c r="AN46" s="129">
        <v>329</v>
      </c>
      <c r="AO46" s="140" t="e">
        <f>(AM46/AN46)</f>
        <v>#DIV/0!</v>
      </c>
      <c r="AP46" s="171"/>
      <c r="AQ46" s="138"/>
      <c r="AR46" s="157"/>
      <c r="AS46" s="196"/>
      <c r="AT46" s="134"/>
      <c r="AU46" s="197"/>
      <c r="AV46" s="171"/>
      <c r="AW46" s="138"/>
      <c r="AX46" s="157"/>
      <c r="AY46" s="171"/>
      <c r="AZ46" s="134"/>
      <c r="BA46" s="135"/>
      <c r="BB46" s="171"/>
      <c r="BC46" s="134"/>
      <c r="BD46" s="135"/>
    </row>
    <row r="47" spans="1:56" x14ac:dyDescent="0.25">
      <c r="A47" s="258" t="s">
        <v>18</v>
      </c>
      <c r="B47" s="260"/>
      <c r="C47" s="7"/>
      <c r="D47" s="70"/>
      <c r="E47" s="53"/>
      <c r="F47" s="53"/>
      <c r="G47" s="53"/>
      <c r="H47" s="18"/>
      <c r="I47" s="15"/>
      <c r="J47" s="7"/>
      <c r="K47" s="70"/>
      <c r="L47" s="53"/>
      <c r="M47" s="53"/>
      <c r="N47" s="53"/>
      <c r="O47" s="18"/>
      <c r="P47" s="15"/>
      <c r="Q47" s="7"/>
      <c r="R47" s="70"/>
      <c r="S47" s="53"/>
      <c r="T47" s="53"/>
      <c r="U47" s="53"/>
      <c r="V47" s="18"/>
      <c r="W47" s="15"/>
      <c r="X47" s="7"/>
      <c r="Y47" s="70"/>
      <c r="Z47" s="53"/>
      <c r="AA47" s="53"/>
      <c r="AB47" s="53"/>
      <c r="AC47" s="18"/>
      <c r="AD47" s="15"/>
      <c r="AE47" s="7"/>
      <c r="AF47" s="70"/>
      <c r="AG47" s="53"/>
      <c r="AH47" s="53"/>
      <c r="AI47" s="53"/>
      <c r="AJ47" s="18"/>
      <c r="AK47" s="15"/>
      <c r="AL47" s="164" t="s">
        <v>18</v>
      </c>
      <c r="AM47" s="187" t="e">
        <f>AVERAGE(C47,J47,Q47,X47,AE47)</f>
        <v>#DIV/0!</v>
      </c>
      <c r="AN47" s="129">
        <v>217</v>
      </c>
      <c r="AO47" s="140" t="e">
        <f t="shared" ref="AO47" si="29">(AM47/AN47)</f>
        <v>#DIV/0!</v>
      </c>
      <c r="AP47" s="171"/>
      <c r="AQ47" s="138"/>
      <c r="AR47" s="157"/>
      <c r="AS47" s="196"/>
      <c r="AT47" s="134"/>
      <c r="AU47" s="197"/>
      <c r="AV47" s="171"/>
      <c r="AW47" s="138"/>
      <c r="AX47" s="157"/>
      <c r="AY47" s="171"/>
      <c r="AZ47" s="134"/>
      <c r="BA47" s="135"/>
      <c r="BB47" s="177" t="e">
        <f>AVERAGE(H47,O47,V47,AC47,AJ47)</f>
        <v>#DIV/0!</v>
      </c>
      <c r="BC47" s="122">
        <v>138</v>
      </c>
      <c r="BD47" s="130" t="e">
        <f t="shared" ref="BD47" si="30">(BB47/BC47)</f>
        <v>#DIV/0!</v>
      </c>
    </row>
    <row r="48" spans="1:56" x14ac:dyDescent="0.25">
      <c r="A48" s="251" t="s">
        <v>8</v>
      </c>
      <c r="B48" s="252"/>
      <c r="C48" s="58"/>
      <c r="D48" s="43"/>
      <c r="E48" s="8"/>
      <c r="F48" s="53"/>
      <c r="G48" s="53"/>
      <c r="H48" s="59"/>
      <c r="I48" s="15"/>
      <c r="J48" s="58"/>
      <c r="K48" s="43"/>
      <c r="L48" s="8"/>
      <c r="M48" s="53"/>
      <c r="N48" s="53"/>
      <c r="O48" s="59"/>
      <c r="P48" s="15"/>
      <c r="Q48" s="58"/>
      <c r="R48" s="43"/>
      <c r="S48" s="8"/>
      <c r="T48" s="53"/>
      <c r="U48" s="53"/>
      <c r="V48" s="59"/>
      <c r="W48" s="15"/>
      <c r="X48" s="58"/>
      <c r="Y48" s="43"/>
      <c r="Z48" s="8"/>
      <c r="AA48" s="53"/>
      <c r="AB48" s="53"/>
      <c r="AC48" s="59"/>
      <c r="AD48" s="15"/>
      <c r="AE48" s="58"/>
      <c r="AF48" s="43"/>
      <c r="AG48" s="8"/>
      <c r="AH48" s="53"/>
      <c r="AI48" s="53"/>
      <c r="AJ48" s="59"/>
      <c r="AK48" s="15"/>
      <c r="AL48" s="165" t="s">
        <v>8</v>
      </c>
      <c r="AM48" s="184"/>
      <c r="AN48" s="134"/>
      <c r="AO48" s="141"/>
      <c r="AP48" s="177" t="e">
        <f>AVERAGE(D48,K48,R48,Y48,AF48)</f>
        <v>#DIV/0!</v>
      </c>
      <c r="AQ48" s="122">
        <v>485</v>
      </c>
      <c r="AR48" s="130" t="e">
        <f t="shared" ref="AR48" si="31">(AP48/AQ48)</f>
        <v>#DIV/0!</v>
      </c>
      <c r="AS48" s="195" t="e">
        <f>AVERAGE(E48,L48,S48,Z48,AG48)</f>
        <v>#DIV/0!</v>
      </c>
      <c r="AT48" s="194">
        <v>232</v>
      </c>
      <c r="AU48" s="130" t="e">
        <f t="shared" ref="AU48" si="32">(AS48/AT48)</f>
        <v>#DIV/0!</v>
      </c>
      <c r="AV48" s="171"/>
      <c r="AW48" s="138"/>
      <c r="AX48" s="157"/>
      <c r="AY48" s="171"/>
      <c r="AZ48" s="134"/>
      <c r="BA48" s="135"/>
      <c r="BB48" s="171"/>
      <c r="BC48" s="134"/>
      <c r="BD48" s="135"/>
    </row>
    <row r="49" spans="1:74" x14ac:dyDescent="0.25">
      <c r="A49" s="258" t="s">
        <v>19</v>
      </c>
      <c r="B49" s="260"/>
      <c r="C49" s="7"/>
      <c r="D49" s="70"/>
      <c r="E49" s="53"/>
      <c r="F49" s="53"/>
      <c r="G49" s="53"/>
      <c r="H49" s="59"/>
      <c r="I49" s="15"/>
      <c r="J49" s="7"/>
      <c r="K49" s="70"/>
      <c r="L49" s="53"/>
      <c r="M49" s="53"/>
      <c r="N49" s="53"/>
      <c r="O49" s="59"/>
      <c r="P49" s="15"/>
      <c r="Q49" s="7"/>
      <c r="R49" s="70"/>
      <c r="S49" s="53"/>
      <c r="T49" s="53"/>
      <c r="U49" s="53"/>
      <c r="V49" s="59"/>
      <c r="W49" s="15"/>
      <c r="X49" s="7"/>
      <c r="Y49" s="70"/>
      <c r="Z49" s="53"/>
      <c r="AA49" s="53"/>
      <c r="AB49" s="53"/>
      <c r="AC49" s="59"/>
      <c r="AD49" s="15"/>
      <c r="AE49" s="7"/>
      <c r="AF49" s="70"/>
      <c r="AG49" s="53"/>
      <c r="AH49" s="53"/>
      <c r="AI49" s="53"/>
      <c r="AJ49" s="59"/>
      <c r="AK49" s="15"/>
      <c r="AL49" s="164" t="s">
        <v>19</v>
      </c>
      <c r="AM49" s="187" t="e">
        <f>AVERAGE(C49,J49,Q49,X49,AE49)</f>
        <v>#DIV/0!</v>
      </c>
      <c r="AN49" s="129">
        <v>42</v>
      </c>
      <c r="AO49" s="140" t="e">
        <f t="shared" ref="AO49" si="33">(AM49/AN49)</f>
        <v>#DIV/0!</v>
      </c>
      <c r="AP49" s="171"/>
      <c r="AQ49" s="138"/>
      <c r="AR49" s="157"/>
      <c r="AS49" s="196"/>
      <c r="AT49" s="134"/>
      <c r="AU49" s="197"/>
      <c r="AV49" s="171"/>
      <c r="AW49" s="138"/>
      <c r="AX49" s="157"/>
      <c r="AY49" s="171"/>
      <c r="AZ49" s="134"/>
      <c r="BA49" s="135"/>
      <c r="BB49" s="171"/>
      <c r="BC49" s="134"/>
      <c r="BD49" s="135"/>
    </row>
    <row r="50" spans="1:74" x14ac:dyDescent="0.25">
      <c r="A50" s="251" t="s">
        <v>5</v>
      </c>
      <c r="B50" s="252"/>
      <c r="C50" s="73"/>
      <c r="D50" s="70"/>
      <c r="E50" s="8"/>
      <c r="F50" s="53"/>
      <c r="G50" s="53"/>
      <c r="H50" s="59"/>
      <c r="I50" s="15"/>
      <c r="J50" s="73"/>
      <c r="K50" s="70"/>
      <c r="L50" s="8"/>
      <c r="M50" s="53"/>
      <c r="N50" s="53"/>
      <c r="O50" s="59"/>
      <c r="P50" s="15"/>
      <c r="Q50" s="73"/>
      <c r="R50" s="70"/>
      <c r="S50" s="8"/>
      <c r="T50" s="53"/>
      <c r="U50" s="53"/>
      <c r="V50" s="59"/>
      <c r="W50" s="15"/>
      <c r="X50" s="73"/>
      <c r="Y50" s="70"/>
      <c r="Z50" s="8"/>
      <c r="AA50" s="53"/>
      <c r="AB50" s="53"/>
      <c r="AC50" s="59"/>
      <c r="AD50" s="15"/>
      <c r="AE50" s="73"/>
      <c r="AF50" s="70"/>
      <c r="AG50" s="8"/>
      <c r="AH50" s="53"/>
      <c r="AI50" s="53"/>
      <c r="AJ50" s="59"/>
      <c r="AK50" s="15"/>
      <c r="AL50" s="165" t="s">
        <v>5</v>
      </c>
      <c r="AM50" s="184"/>
      <c r="AN50" s="134"/>
      <c r="AO50" s="141"/>
      <c r="AP50" s="171"/>
      <c r="AQ50" s="138"/>
      <c r="AR50" s="157"/>
      <c r="AS50" s="195" t="e">
        <f>AVERAGE(E50,L50,S50,Z50,AG50)</f>
        <v>#DIV/0!</v>
      </c>
      <c r="AT50" s="194">
        <v>148</v>
      </c>
      <c r="AU50" s="130" t="e">
        <f t="shared" ref="AU50:AU52" si="34">(AS50/AT50)</f>
        <v>#DIV/0!</v>
      </c>
      <c r="AV50" s="171"/>
      <c r="AW50" s="138"/>
      <c r="AX50" s="157"/>
      <c r="AY50" s="171"/>
      <c r="AZ50" s="134"/>
      <c r="BA50" s="135"/>
      <c r="BB50" s="171"/>
      <c r="BC50" s="134"/>
      <c r="BD50" s="135"/>
    </row>
    <row r="51" spans="1:74" x14ac:dyDescent="0.25">
      <c r="A51" s="251" t="s">
        <v>6</v>
      </c>
      <c r="B51" s="252"/>
      <c r="C51" s="73"/>
      <c r="D51" s="70"/>
      <c r="E51" s="8"/>
      <c r="F51" s="53"/>
      <c r="G51" s="53"/>
      <c r="H51" s="59"/>
      <c r="I51" s="15"/>
      <c r="J51" s="73"/>
      <c r="K51" s="70"/>
      <c r="L51" s="8"/>
      <c r="M51" s="53"/>
      <c r="N51" s="53"/>
      <c r="O51" s="59"/>
      <c r="P51" s="15"/>
      <c r="Q51" s="73"/>
      <c r="R51" s="70"/>
      <c r="S51" s="8"/>
      <c r="T51" s="53"/>
      <c r="U51" s="53"/>
      <c r="V51" s="59"/>
      <c r="W51" s="15"/>
      <c r="X51" s="73"/>
      <c r="Y51" s="70"/>
      <c r="Z51" s="8"/>
      <c r="AA51" s="53"/>
      <c r="AB51" s="53"/>
      <c r="AC51" s="59"/>
      <c r="AD51" s="15"/>
      <c r="AE51" s="73"/>
      <c r="AF51" s="70"/>
      <c r="AG51" s="8"/>
      <c r="AH51" s="53"/>
      <c r="AI51" s="53"/>
      <c r="AJ51" s="59"/>
      <c r="AK51" s="15"/>
      <c r="AL51" s="165" t="s">
        <v>6</v>
      </c>
      <c r="AM51" s="184"/>
      <c r="AN51" s="134"/>
      <c r="AO51" s="141"/>
      <c r="AP51" s="171"/>
      <c r="AQ51" s="138"/>
      <c r="AR51" s="157"/>
      <c r="AS51" s="195" t="e">
        <f>AVERAGE(E51,L51,S51,Z51,AG51)</f>
        <v>#DIV/0!</v>
      </c>
      <c r="AT51" s="194">
        <v>55</v>
      </c>
      <c r="AU51" s="130" t="e">
        <f t="shared" si="34"/>
        <v>#DIV/0!</v>
      </c>
      <c r="AV51" s="171"/>
      <c r="AW51" s="138"/>
      <c r="AX51" s="157"/>
      <c r="AY51" s="171"/>
      <c r="AZ51" s="134"/>
      <c r="BA51" s="135"/>
      <c r="BB51" s="171"/>
      <c r="BC51" s="134"/>
      <c r="BD51" s="135"/>
    </row>
    <row r="52" spans="1:74" x14ac:dyDescent="0.25">
      <c r="A52" s="251" t="s">
        <v>7</v>
      </c>
      <c r="B52" s="252"/>
      <c r="C52" s="73"/>
      <c r="D52" s="53"/>
      <c r="E52" s="8"/>
      <c r="F52" s="53"/>
      <c r="G52" s="53"/>
      <c r="H52" s="59"/>
      <c r="I52" s="15"/>
      <c r="J52" s="73"/>
      <c r="K52" s="53"/>
      <c r="L52" s="8"/>
      <c r="M52" s="53"/>
      <c r="N52" s="53"/>
      <c r="O52" s="59"/>
      <c r="P52" s="15"/>
      <c r="Q52" s="73"/>
      <c r="R52" s="53"/>
      <c r="S52" s="8"/>
      <c r="T52" s="53"/>
      <c r="U52" s="53"/>
      <c r="V52" s="59"/>
      <c r="W52" s="15"/>
      <c r="X52" s="73"/>
      <c r="Y52" s="53"/>
      <c r="Z52" s="8"/>
      <c r="AA52" s="53"/>
      <c r="AB52" s="53"/>
      <c r="AC52" s="59"/>
      <c r="AD52" s="15"/>
      <c r="AE52" s="73"/>
      <c r="AF52" s="53"/>
      <c r="AG52" s="8"/>
      <c r="AH52" s="53"/>
      <c r="AI52" s="53"/>
      <c r="AJ52" s="59"/>
      <c r="AK52" s="15"/>
      <c r="AL52" s="165" t="s">
        <v>7</v>
      </c>
      <c r="AM52" s="184"/>
      <c r="AN52" s="138"/>
      <c r="AO52" s="157"/>
      <c r="AP52" s="171"/>
      <c r="AQ52" s="138"/>
      <c r="AR52" s="157"/>
      <c r="AS52" s="195" t="e">
        <f>AVERAGE(E52,L52,S52,Z52,AG52)</f>
        <v>#DIV/0!</v>
      </c>
      <c r="AT52" s="15">
        <v>136</v>
      </c>
      <c r="AU52" s="130" t="e">
        <f t="shared" si="34"/>
        <v>#DIV/0!</v>
      </c>
      <c r="AV52" s="171"/>
      <c r="AW52" s="138"/>
      <c r="AX52" s="157"/>
      <c r="AY52" s="171"/>
      <c r="AZ52" s="134"/>
      <c r="BA52" s="135"/>
      <c r="BB52" s="171"/>
      <c r="BC52" s="134"/>
      <c r="BD52" s="135"/>
    </row>
    <row r="53" spans="1:74" x14ac:dyDescent="0.25">
      <c r="A53" s="258" t="s">
        <v>55</v>
      </c>
      <c r="B53" s="260"/>
      <c r="C53" s="7"/>
      <c r="D53" s="70"/>
      <c r="E53" s="53"/>
      <c r="F53" s="53"/>
      <c r="G53" s="53"/>
      <c r="H53" s="59"/>
      <c r="I53" s="15"/>
      <c r="J53" s="7"/>
      <c r="K53" s="70"/>
      <c r="L53" s="53"/>
      <c r="M53" s="53"/>
      <c r="N53" s="53"/>
      <c r="O53" s="59"/>
      <c r="P53" s="15"/>
      <c r="Q53" s="7"/>
      <c r="R53" s="70"/>
      <c r="S53" s="53"/>
      <c r="T53" s="53"/>
      <c r="U53" s="53"/>
      <c r="V53" s="59"/>
      <c r="W53" s="15"/>
      <c r="X53" s="7"/>
      <c r="Y53" s="70"/>
      <c r="Z53" s="53"/>
      <c r="AA53" s="53"/>
      <c r="AB53" s="53"/>
      <c r="AC53" s="59"/>
      <c r="AD53" s="15"/>
      <c r="AE53" s="7"/>
      <c r="AF53" s="70"/>
      <c r="AG53" s="53"/>
      <c r="AH53" s="53"/>
      <c r="AI53" s="53"/>
      <c r="AJ53" s="59"/>
      <c r="AK53" s="15"/>
      <c r="AL53" s="164" t="s">
        <v>97</v>
      </c>
      <c r="AM53" s="187" t="e">
        <f>AVERAGE(C53,J53,Q53,X53,AE53)</f>
        <v>#DIV/0!</v>
      </c>
      <c r="AN53" s="129">
        <v>103</v>
      </c>
      <c r="AO53" s="140" t="e">
        <f t="shared" ref="AO53" si="35">(AM53/AN53)</f>
        <v>#DIV/0!</v>
      </c>
      <c r="AP53" s="171"/>
      <c r="AQ53" s="138"/>
      <c r="AR53" s="157"/>
      <c r="AS53" s="196"/>
      <c r="AT53" s="134"/>
      <c r="AU53" s="197"/>
      <c r="AV53" s="171"/>
      <c r="AW53" s="138"/>
      <c r="AX53" s="157"/>
      <c r="AY53" s="171"/>
      <c r="AZ53" s="134"/>
      <c r="BA53" s="135"/>
      <c r="BB53" s="171"/>
      <c r="BC53" s="134"/>
      <c r="BD53" s="135"/>
    </row>
    <row r="54" spans="1:74" x14ac:dyDescent="0.25">
      <c r="A54" s="258" t="s">
        <v>56</v>
      </c>
      <c r="B54" s="260"/>
      <c r="C54" s="73"/>
      <c r="D54" s="43"/>
      <c r="E54" s="53"/>
      <c r="F54" s="53"/>
      <c r="G54" s="53"/>
      <c r="H54" s="59"/>
      <c r="I54" s="15"/>
      <c r="J54" s="73"/>
      <c r="K54" s="43"/>
      <c r="L54" s="53"/>
      <c r="M54" s="53"/>
      <c r="N54" s="53"/>
      <c r="O54" s="59"/>
      <c r="P54" s="15"/>
      <c r="Q54" s="73"/>
      <c r="R54" s="43"/>
      <c r="S54" s="53"/>
      <c r="T54" s="53"/>
      <c r="U54" s="53"/>
      <c r="V54" s="59"/>
      <c r="W54" s="15"/>
      <c r="X54" s="73"/>
      <c r="Y54" s="43"/>
      <c r="Z54" s="53"/>
      <c r="AA54" s="53"/>
      <c r="AB54" s="53"/>
      <c r="AC54" s="59"/>
      <c r="AD54" s="15"/>
      <c r="AE54" s="73"/>
      <c r="AF54" s="43"/>
      <c r="AG54" s="53"/>
      <c r="AH54" s="53"/>
      <c r="AI54" s="53"/>
      <c r="AJ54" s="59"/>
      <c r="AK54" s="15"/>
      <c r="AL54" s="164" t="s">
        <v>96</v>
      </c>
      <c r="AM54" s="184"/>
      <c r="AN54" s="134"/>
      <c r="AO54" s="141"/>
      <c r="AP54" s="177" t="e">
        <f>AVERAGE(D54,K54,R54,Y54,AF54)</f>
        <v>#DIV/0!</v>
      </c>
      <c r="AQ54" s="122">
        <v>169</v>
      </c>
      <c r="AR54" s="130" t="e">
        <f t="shared" ref="AR54:AR56" si="36">(AP54/AQ54)</f>
        <v>#DIV/0!</v>
      </c>
      <c r="AS54" s="196"/>
      <c r="AT54" s="134"/>
      <c r="AU54" s="197"/>
      <c r="AV54" s="171"/>
      <c r="AW54" s="138"/>
      <c r="AX54" s="157"/>
      <c r="AY54" s="171"/>
      <c r="AZ54" s="134"/>
      <c r="BA54" s="135"/>
      <c r="BB54" s="171"/>
      <c r="BC54" s="134"/>
      <c r="BD54" s="135"/>
    </row>
    <row r="55" spans="1:74" x14ac:dyDescent="0.25">
      <c r="A55" s="258" t="s">
        <v>57</v>
      </c>
      <c r="B55" s="260"/>
      <c r="C55" s="73"/>
      <c r="D55" s="43"/>
      <c r="E55" s="53"/>
      <c r="F55" s="53"/>
      <c r="G55" s="53"/>
      <c r="H55" s="59"/>
      <c r="I55" s="15"/>
      <c r="J55" s="73"/>
      <c r="K55" s="43"/>
      <c r="L55" s="53"/>
      <c r="M55" s="53"/>
      <c r="N55" s="53"/>
      <c r="O55" s="59"/>
      <c r="P55" s="15"/>
      <c r="Q55" s="73"/>
      <c r="R55" s="43"/>
      <c r="S55" s="53"/>
      <c r="T55" s="53"/>
      <c r="U55" s="53"/>
      <c r="V55" s="59"/>
      <c r="W55" s="15"/>
      <c r="X55" s="73"/>
      <c r="Y55" s="43"/>
      <c r="Z55" s="53"/>
      <c r="AA55" s="53"/>
      <c r="AB55" s="53"/>
      <c r="AC55" s="59"/>
      <c r="AD55" s="15"/>
      <c r="AE55" s="73"/>
      <c r="AF55" s="43"/>
      <c r="AG55" s="53"/>
      <c r="AH55" s="53"/>
      <c r="AI55" s="53"/>
      <c r="AJ55" s="59"/>
      <c r="AK55" s="15"/>
      <c r="AL55" s="164" t="s">
        <v>90</v>
      </c>
      <c r="AM55" s="184"/>
      <c r="AN55" s="134"/>
      <c r="AO55" s="141"/>
      <c r="AP55" s="177" t="e">
        <f>AVERAGE(D55,K55,R55,Y55,AF55)</f>
        <v>#DIV/0!</v>
      </c>
      <c r="AQ55" s="122">
        <v>173</v>
      </c>
      <c r="AR55" s="130" t="e">
        <f t="shared" si="36"/>
        <v>#DIV/0!</v>
      </c>
      <c r="AS55" s="196"/>
      <c r="AT55" s="134"/>
      <c r="AU55" s="197"/>
      <c r="AV55" s="171"/>
      <c r="AW55" s="138"/>
      <c r="AX55" s="157"/>
      <c r="AY55" s="171"/>
      <c r="AZ55" s="134"/>
      <c r="BA55" s="135"/>
      <c r="BB55" s="171"/>
      <c r="BC55" s="134"/>
      <c r="BD55" s="135"/>
    </row>
    <row r="56" spans="1:74" x14ac:dyDescent="0.25">
      <c r="A56" s="258" t="s">
        <v>58</v>
      </c>
      <c r="B56" s="260"/>
      <c r="C56" s="73"/>
      <c r="D56" s="43"/>
      <c r="E56" s="53"/>
      <c r="F56" s="53"/>
      <c r="G56" s="53"/>
      <c r="H56" s="59"/>
      <c r="I56" s="15"/>
      <c r="J56" s="73"/>
      <c r="K56" s="43"/>
      <c r="L56" s="53"/>
      <c r="M56" s="53"/>
      <c r="N56" s="53"/>
      <c r="O56" s="59"/>
      <c r="P56" s="15"/>
      <c r="Q56" s="73"/>
      <c r="R56" s="43"/>
      <c r="S56" s="53"/>
      <c r="T56" s="53"/>
      <c r="U56" s="53"/>
      <c r="V56" s="59"/>
      <c r="W56" s="15"/>
      <c r="X56" s="73"/>
      <c r="Y56" s="43"/>
      <c r="Z56" s="53"/>
      <c r="AA56" s="53"/>
      <c r="AB56" s="53"/>
      <c r="AC56" s="59"/>
      <c r="AD56" s="15"/>
      <c r="AE56" s="73"/>
      <c r="AF56" s="43"/>
      <c r="AG56" s="53"/>
      <c r="AH56" s="53"/>
      <c r="AI56" s="53"/>
      <c r="AJ56" s="59"/>
      <c r="AK56" s="15"/>
      <c r="AL56" s="164" t="s">
        <v>91</v>
      </c>
      <c r="AM56" s="184"/>
      <c r="AN56" s="134"/>
      <c r="AO56" s="141"/>
      <c r="AP56" s="177" t="e">
        <f>AVERAGE(D56,K56,R56,Y56,AF56)</f>
        <v>#DIV/0!</v>
      </c>
      <c r="AQ56" s="22">
        <v>172</v>
      </c>
      <c r="AR56" s="130" t="e">
        <f t="shared" si="36"/>
        <v>#DIV/0!</v>
      </c>
      <c r="AS56" s="196"/>
      <c r="AT56" s="134"/>
      <c r="AU56" s="197"/>
      <c r="AV56" s="171"/>
      <c r="AW56" s="138"/>
      <c r="AX56" s="157"/>
      <c r="AY56" s="171"/>
      <c r="AZ56" s="134"/>
      <c r="BA56" s="135"/>
      <c r="BB56" s="171"/>
      <c r="BC56" s="134"/>
      <c r="BD56" s="135"/>
    </row>
    <row r="57" spans="1:74" x14ac:dyDescent="0.25">
      <c r="A57" s="258" t="s">
        <v>92</v>
      </c>
      <c r="B57" s="260"/>
      <c r="C57" s="7"/>
      <c r="D57" s="70"/>
      <c r="E57" s="53"/>
      <c r="F57" s="53"/>
      <c r="G57" s="53"/>
      <c r="H57" s="59"/>
      <c r="I57" s="15"/>
      <c r="J57" s="7"/>
      <c r="K57" s="70"/>
      <c r="L57" s="53"/>
      <c r="M57" s="53"/>
      <c r="N57" s="53"/>
      <c r="O57" s="59"/>
      <c r="P57" s="15"/>
      <c r="Q57" s="7"/>
      <c r="R57" s="70"/>
      <c r="S57" s="53"/>
      <c r="T57" s="53"/>
      <c r="U57" s="53"/>
      <c r="V57" s="59"/>
      <c r="W57" s="15"/>
      <c r="X57" s="7"/>
      <c r="Y57" s="70"/>
      <c r="Z57" s="53"/>
      <c r="AA57" s="53"/>
      <c r="AB57" s="53"/>
      <c r="AC57" s="59"/>
      <c r="AD57" s="15"/>
      <c r="AE57" s="7"/>
      <c r="AF57" s="70"/>
      <c r="AG57" s="53"/>
      <c r="AH57" s="53"/>
      <c r="AI57" s="53"/>
      <c r="AJ57" s="59"/>
      <c r="AK57" s="15"/>
      <c r="AL57" s="164" t="s">
        <v>94</v>
      </c>
      <c r="AM57" s="187" t="e">
        <f>AVERAGE(C57,J57,Q57,X57,AE57)</f>
        <v>#DIV/0!</v>
      </c>
      <c r="AN57" s="129">
        <v>172</v>
      </c>
      <c r="AO57" s="140" t="e">
        <f t="shared" ref="AO57:AO58" si="37">(AM57/AN57)</f>
        <v>#DIV/0!</v>
      </c>
      <c r="AP57" s="171"/>
      <c r="AQ57" s="138"/>
      <c r="AR57" s="157"/>
      <c r="AS57" s="196"/>
      <c r="AT57" s="134"/>
      <c r="AU57" s="197"/>
      <c r="AV57" s="171"/>
      <c r="AW57" s="138"/>
      <c r="AX57" s="157"/>
      <c r="AY57" s="171"/>
      <c r="AZ57" s="134"/>
      <c r="BA57" s="135"/>
      <c r="BB57" s="171"/>
      <c r="BC57" s="134"/>
      <c r="BD57" s="135"/>
    </row>
    <row r="58" spans="1:74" ht="15.75" thickBot="1" x14ac:dyDescent="0.3">
      <c r="A58" s="272" t="s">
        <v>93</v>
      </c>
      <c r="B58" s="273"/>
      <c r="C58" s="21"/>
      <c r="D58" s="74"/>
      <c r="E58" s="66"/>
      <c r="F58" s="66"/>
      <c r="G58" s="66"/>
      <c r="H58" s="63"/>
      <c r="I58" s="15"/>
      <c r="J58" s="21"/>
      <c r="K58" s="74"/>
      <c r="L58" s="66"/>
      <c r="M58" s="66"/>
      <c r="N58" s="66"/>
      <c r="O58" s="63"/>
      <c r="P58" s="15"/>
      <c r="Q58" s="21"/>
      <c r="R58" s="74"/>
      <c r="S58" s="66"/>
      <c r="T58" s="66"/>
      <c r="U58" s="66"/>
      <c r="V58" s="63"/>
      <c r="W58" s="15"/>
      <c r="X58" s="21"/>
      <c r="Y58" s="74"/>
      <c r="Z58" s="66"/>
      <c r="AA58" s="66"/>
      <c r="AB58" s="66"/>
      <c r="AC58" s="63"/>
      <c r="AD58" s="15"/>
      <c r="AE58" s="21"/>
      <c r="AF58" s="74"/>
      <c r="AG58" s="66"/>
      <c r="AH58" s="66"/>
      <c r="AI58" s="66"/>
      <c r="AJ58" s="63"/>
      <c r="AK58" s="15"/>
      <c r="AL58" s="166" t="s">
        <v>95</v>
      </c>
      <c r="AM58" s="190" t="e">
        <f>AVERAGE(C58,J58,Q58,X58,AE58)</f>
        <v>#DIV/0!</v>
      </c>
      <c r="AN58" s="131">
        <v>113</v>
      </c>
      <c r="AO58" s="142" t="e">
        <f t="shared" si="37"/>
        <v>#DIV/0!</v>
      </c>
      <c r="AP58" s="178"/>
      <c r="AQ58" s="139"/>
      <c r="AR58" s="160"/>
      <c r="AS58" s="205"/>
      <c r="AT58" s="136"/>
      <c r="AU58" s="206"/>
      <c r="AV58" s="178"/>
      <c r="AW58" s="139"/>
      <c r="AX58" s="160"/>
      <c r="AY58" s="178"/>
      <c r="AZ58" s="136"/>
      <c r="BA58" s="137"/>
      <c r="BB58" s="178"/>
      <c r="BC58" s="136"/>
      <c r="BD58" s="137"/>
    </row>
    <row r="59" spans="1:74" x14ac:dyDescent="0.25">
      <c r="C59" s="35">
        <f>SUM(C44:C58)</f>
        <v>0</v>
      </c>
      <c r="D59" s="35">
        <f>SUM(D44:D58)</f>
        <v>0</v>
      </c>
      <c r="E59" s="35">
        <f>SUM(E44:E58)</f>
        <v>0</v>
      </c>
      <c r="F59" s="35"/>
      <c r="G59" s="35"/>
      <c r="H59" s="35">
        <f>SUM(H44:H58)</f>
        <v>0</v>
      </c>
      <c r="I59" s="36"/>
      <c r="J59" s="35">
        <f>SUM(J44:J58)</f>
        <v>0</v>
      </c>
      <c r="K59" s="35">
        <f>SUM(K44:K58)</f>
        <v>0</v>
      </c>
      <c r="L59" s="35">
        <f>SUM(L44:L58)</f>
        <v>0</v>
      </c>
      <c r="M59" s="35"/>
      <c r="N59" s="35"/>
      <c r="O59" s="35">
        <f>SUM(O44:O58)</f>
        <v>0</v>
      </c>
      <c r="P59" s="36"/>
      <c r="Q59" s="35">
        <f>SUM(Q44:Q58)</f>
        <v>0</v>
      </c>
      <c r="R59" s="35">
        <f>SUM(R44:R58)</f>
        <v>0</v>
      </c>
      <c r="S59" s="35">
        <f>SUM(S44:S58)</f>
        <v>0</v>
      </c>
      <c r="T59" s="35"/>
      <c r="U59" s="35"/>
      <c r="V59" s="35">
        <f>SUM(V44:V58)</f>
        <v>0</v>
      </c>
      <c r="W59" s="36"/>
      <c r="X59" s="35">
        <f>SUM(X44:X58)</f>
        <v>0</v>
      </c>
      <c r="Y59" s="35">
        <f>SUM(Y44:Y58)</f>
        <v>0</v>
      </c>
      <c r="Z59" s="35">
        <f>SUM(Z44:Z58)</f>
        <v>0</v>
      </c>
      <c r="AA59" s="35"/>
      <c r="AB59" s="35"/>
      <c r="AC59" s="35">
        <f>SUM(AC44:AC58)</f>
        <v>0</v>
      </c>
      <c r="AD59" s="36"/>
      <c r="AE59" s="35">
        <f>SUM(AE44:AE58)</f>
        <v>0</v>
      </c>
      <c r="AF59" s="35">
        <f>SUM(AF44:AF58)</f>
        <v>0</v>
      </c>
      <c r="AG59" s="35">
        <f>SUM(AG44:AG58)</f>
        <v>0</v>
      </c>
      <c r="AH59" s="35"/>
      <c r="AI59" s="35"/>
      <c r="AJ59" s="35">
        <f>SUM(AJ44:AJ58)</f>
        <v>0</v>
      </c>
      <c r="AK59" s="128"/>
      <c r="AL59" s="36"/>
      <c r="AM59" s="143"/>
      <c r="AN59" s="15"/>
      <c r="AO59" s="22"/>
      <c r="AP59" s="143"/>
      <c r="AQ59" s="15"/>
      <c r="AR59" s="144"/>
      <c r="AS59" s="15"/>
      <c r="AT59" s="15"/>
      <c r="AU59" s="145"/>
      <c r="AV59" s="143"/>
      <c r="AW59" s="15"/>
      <c r="AX59" s="22"/>
      <c r="AY59" s="143"/>
      <c r="AZ59" s="15"/>
      <c r="BA59" s="22"/>
      <c r="BB59" s="143"/>
      <c r="BC59" s="15"/>
      <c r="BD59" s="22"/>
    </row>
    <row r="60" spans="1:74" ht="15.75" thickBot="1" x14ac:dyDescent="0.3">
      <c r="C60" s="35"/>
      <c r="D60" s="35"/>
      <c r="E60" s="35"/>
      <c r="F60" s="35"/>
      <c r="G60" s="35"/>
      <c r="H60" s="35"/>
      <c r="I60" s="36"/>
      <c r="J60" s="35"/>
      <c r="K60" s="35"/>
      <c r="L60" s="35"/>
      <c r="M60" s="35"/>
      <c r="N60" s="35"/>
      <c r="O60" s="35"/>
      <c r="P60" s="36"/>
      <c r="Q60" s="35"/>
      <c r="R60" s="35"/>
      <c r="S60" s="35"/>
      <c r="T60" s="35"/>
      <c r="U60" s="35"/>
      <c r="V60" s="35"/>
      <c r="W60" s="36"/>
      <c r="X60" s="35"/>
      <c r="Y60" s="35"/>
      <c r="Z60" s="35"/>
      <c r="AA60" s="35"/>
      <c r="AB60" s="35"/>
      <c r="AC60" s="35"/>
      <c r="AD60" s="36"/>
      <c r="AE60" s="35"/>
      <c r="AF60" s="35"/>
      <c r="AG60" s="35"/>
      <c r="AH60" s="35"/>
      <c r="AI60" s="35"/>
      <c r="AJ60" s="35"/>
      <c r="AK60" s="128"/>
      <c r="AL60" s="36"/>
      <c r="AM60" s="143"/>
      <c r="AN60" s="15"/>
      <c r="AO60" s="22"/>
      <c r="AP60" s="143"/>
      <c r="AQ60" s="15"/>
      <c r="AR60" s="144"/>
      <c r="AS60" s="15"/>
      <c r="AT60" s="15"/>
      <c r="AU60" s="145"/>
      <c r="AV60" s="143"/>
      <c r="AW60" s="15"/>
      <c r="AX60" s="22"/>
      <c r="AY60" s="143"/>
      <c r="AZ60" s="15"/>
      <c r="BA60" s="22"/>
      <c r="BB60" s="143"/>
      <c r="BC60" s="15"/>
      <c r="BD60" s="22"/>
    </row>
    <row r="61" spans="1:74" x14ac:dyDescent="0.25">
      <c r="C61" s="100" t="s">
        <v>40</v>
      </c>
      <c r="D61" s="40" t="s">
        <v>1</v>
      </c>
      <c r="E61" s="214" t="s">
        <v>2</v>
      </c>
      <c r="F61" s="214" t="s">
        <v>41</v>
      </c>
      <c r="G61" s="102" t="s">
        <v>36</v>
      </c>
      <c r="H61" s="103" t="s">
        <v>42</v>
      </c>
      <c r="I61" s="31"/>
      <c r="J61" s="100" t="s">
        <v>40</v>
      </c>
      <c r="K61" s="40" t="s">
        <v>1</v>
      </c>
      <c r="L61" s="214" t="s">
        <v>2</v>
      </c>
      <c r="M61" s="214" t="s">
        <v>41</v>
      </c>
      <c r="N61" s="102" t="s">
        <v>36</v>
      </c>
      <c r="O61" s="103" t="s">
        <v>42</v>
      </c>
      <c r="P61" s="31"/>
      <c r="Q61" s="100" t="s">
        <v>40</v>
      </c>
      <c r="R61" s="40" t="s">
        <v>1</v>
      </c>
      <c r="S61" s="214" t="s">
        <v>2</v>
      </c>
      <c r="T61" s="214" t="s">
        <v>41</v>
      </c>
      <c r="U61" s="102" t="s">
        <v>36</v>
      </c>
      <c r="V61" s="103" t="s">
        <v>42</v>
      </c>
      <c r="W61" s="31"/>
      <c r="X61" s="100" t="s">
        <v>40</v>
      </c>
      <c r="Y61" s="40" t="s">
        <v>1</v>
      </c>
      <c r="Z61" s="214" t="s">
        <v>2</v>
      </c>
      <c r="AA61" s="214" t="s">
        <v>41</v>
      </c>
      <c r="AB61" s="102" t="s">
        <v>36</v>
      </c>
      <c r="AC61" s="103" t="s">
        <v>42</v>
      </c>
      <c r="AD61" s="31"/>
      <c r="AE61" s="100" t="s">
        <v>40</v>
      </c>
      <c r="AF61" s="40" t="s">
        <v>1</v>
      </c>
      <c r="AG61" s="214" t="s">
        <v>2</v>
      </c>
      <c r="AH61" s="214" t="s">
        <v>41</v>
      </c>
      <c r="AI61" s="102" t="s">
        <v>36</v>
      </c>
      <c r="AJ61" s="103" t="s">
        <v>42</v>
      </c>
      <c r="AK61" s="31"/>
      <c r="AL61" s="36"/>
      <c r="AM61" s="143"/>
      <c r="AN61" s="15"/>
      <c r="AO61" s="22"/>
      <c r="AP61" s="146"/>
      <c r="AQ61" s="146"/>
      <c r="AR61" s="147"/>
      <c r="AS61" s="15"/>
      <c r="AT61" s="15"/>
      <c r="AU61" s="145"/>
      <c r="AV61" s="143"/>
      <c r="AW61" s="15"/>
      <c r="AX61" s="22"/>
      <c r="AY61" s="143"/>
      <c r="AZ61" s="15"/>
      <c r="BA61" s="22"/>
      <c r="BB61" s="143"/>
      <c r="BC61" s="15"/>
      <c r="BD61" s="22"/>
    </row>
    <row r="62" spans="1:74" ht="19.5" thickBot="1" x14ac:dyDescent="0.35">
      <c r="A62" s="271" t="s">
        <v>76</v>
      </c>
      <c r="B62" s="271"/>
      <c r="C62" s="220">
        <f t="shared" ref="C62:H62" si="38">SUM(C16,C32,C42,C59)</f>
        <v>0</v>
      </c>
      <c r="D62" s="216">
        <f t="shared" si="38"/>
        <v>0</v>
      </c>
      <c r="E62" s="216">
        <f t="shared" si="38"/>
        <v>0</v>
      </c>
      <c r="F62" s="216">
        <f t="shared" si="38"/>
        <v>0</v>
      </c>
      <c r="G62" s="216">
        <f t="shared" si="38"/>
        <v>0</v>
      </c>
      <c r="H62" s="217">
        <f t="shared" si="38"/>
        <v>0</v>
      </c>
      <c r="I62" s="36"/>
      <c r="J62" s="220">
        <f t="shared" ref="J62:O62" si="39">SUM(J16,J32,J42,J59)</f>
        <v>0</v>
      </c>
      <c r="K62" s="216">
        <f t="shared" si="39"/>
        <v>0</v>
      </c>
      <c r="L62" s="216">
        <f t="shared" si="39"/>
        <v>0</v>
      </c>
      <c r="M62" s="216">
        <f t="shared" si="39"/>
        <v>0</v>
      </c>
      <c r="N62" s="216">
        <f t="shared" si="39"/>
        <v>0</v>
      </c>
      <c r="O62" s="217">
        <f t="shared" si="39"/>
        <v>0</v>
      </c>
      <c r="P62" s="36"/>
      <c r="Q62" s="220">
        <f t="shared" ref="Q62:V62" si="40">SUM(Q16,Q32,Q42,Q59)</f>
        <v>0</v>
      </c>
      <c r="R62" s="216">
        <f t="shared" si="40"/>
        <v>0</v>
      </c>
      <c r="S62" s="216">
        <f t="shared" si="40"/>
        <v>0</v>
      </c>
      <c r="T62" s="216">
        <f t="shared" si="40"/>
        <v>0</v>
      </c>
      <c r="U62" s="216">
        <f t="shared" si="40"/>
        <v>0</v>
      </c>
      <c r="V62" s="217">
        <f t="shared" si="40"/>
        <v>0</v>
      </c>
      <c r="W62" s="36"/>
      <c r="X62" s="220">
        <f t="shared" ref="X62:AC62" si="41">SUM(X16,X32,X42,X59)</f>
        <v>0</v>
      </c>
      <c r="Y62" s="216">
        <f t="shared" si="41"/>
        <v>0</v>
      </c>
      <c r="Z62" s="216">
        <f t="shared" si="41"/>
        <v>0</v>
      </c>
      <c r="AA62" s="216">
        <f t="shared" si="41"/>
        <v>0</v>
      </c>
      <c r="AB62" s="216">
        <f t="shared" si="41"/>
        <v>0</v>
      </c>
      <c r="AC62" s="217">
        <f t="shared" si="41"/>
        <v>0</v>
      </c>
      <c r="AD62" s="36"/>
      <c r="AE62" s="220">
        <f t="shared" ref="AE62:AJ62" si="42">SUM(AE16,AE32,AE42,AE59)</f>
        <v>0</v>
      </c>
      <c r="AF62" s="216">
        <f t="shared" si="42"/>
        <v>0</v>
      </c>
      <c r="AG62" s="216">
        <f t="shared" si="42"/>
        <v>0</v>
      </c>
      <c r="AH62" s="216">
        <f t="shared" si="42"/>
        <v>0</v>
      </c>
      <c r="AI62" s="216">
        <f t="shared" si="42"/>
        <v>0</v>
      </c>
      <c r="AJ62" s="217">
        <f t="shared" si="42"/>
        <v>0</v>
      </c>
      <c r="AK62" s="215"/>
      <c r="AL62" s="36"/>
      <c r="AM62" s="22"/>
      <c r="AN62" s="22"/>
      <c r="AO62" s="22"/>
      <c r="AP62" s="22"/>
      <c r="AQ62" s="22"/>
      <c r="AR62" s="22"/>
      <c r="AS62" s="15"/>
      <c r="AT62" s="15"/>
      <c r="AU62" s="15"/>
      <c r="AV62" s="22"/>
      <c r="AW62" s="22"/>
      <c r="AX62" s="22"/>
      <c r="AY62" s="22"/>
      <c r="AZ62" s="22"/>
      <c r="BA62" s="22"/>
      <c r="BB62" s="22"/>
      <c r="BC62" s="22"/>
      <c r="BD62" s="22"/>
    </row>
    <row r="63" spans="1:74" ht="18.75" x14ac:dyDescent="0.3">
      <c r="A63" s="209"/>
      <c r="B63" s="209"/>
      <c r="C63" s="215"/>
      <c r="D63" s="215"/>
      <c r="E63" s="215"/>
      <c r="F63" s="215"/>
      <c r="G63" s="215"/>
      <c r="H63" s="215"/>
      <c r="I63" s="36"/>
      <c r="J63" s="215"/>
      <c r="K63" s="215"/>
      <c r="L63" s="215"/>
      <c r="M63" s="215"/>
      <c r="N63" s="215"/>
      <c r="O63" s="215"/>
      <c r="P63" s="36"/>
      <c r="Q63" s="215"/>
      <c r="R63" s="215"/>
      <c r="S63" s="215"/>
      <c r="T63" s="215"/>
      <c r="U63" s="215"/>
      <c r="V63" s="215"/>
      <c r="W63" s="36"/>
      <c r="X63" s="215"/>
      <c r="Y63" s="215"/>
      <c r="Z63" s="215"/>
      <c r="AA63" s="215"/>
      <c r="AB63" s="215"/>
      <c r="AC63" s="215"/>
      <c r="AD63" s="36"/>
      <c r="AE63" s="215"/>
      <c r="AF63" s="215"/>
      <c r="AG63" s="215"/>
      <c r="AH63" s="215"/>
      <c r="AI63" s="215"/>
      <c r="AJ63" s="215"/>
      <c r="AK63" s="215"/>
      <c r="AL63" s="36"/>
      <c r="BE63" s="150"/>
      <c r="BF63" s="150"/>
      <c r="BG63" s="150"/>
      <c r="BH63" s="150"/>
      <c r="BI63" s="150"/>
      <c r="BJ63" s="150"/>
      <c r="BK63" s="150"/>
      <c r="BL63" s="150"/>
      <c r="BM63" s="150"/>
      <c r="BN63" s="150"/>
      <c r="BO63" s="150"/>
      <c r="BP63" s="150"/>
      <c r="BQ63" s="150"/>
      <c r="BR63" s="150"/>
      <c r="BS63" s="150"/>
      <c r="BT63" s="150"/>
      <c r="BU63" s="150"/>
      <c r="BV63" s="150"/>
    </row>
    <row r="64" spans="1:74" ht="4.5" customHeight="1" x14ac:dyDescent="0.25">
      <c r="A64" s="119"/>
      <c r="B64" s="119"/>
      <c r="C64" s="120"/>
      <c r="D64" s="120"/>
      <c r="E64" s="120"/>
      <c r="F64" s="120"/>
      <c r="G64" s="120"/>
      <c r="H64" s="120"/>
      <c r="I64" s="121"/>
      <c r="J64" s="120"/>
      <c r="K64" s="120"/>
      <c r="L64" s="120"/>
      <c r="M64" s="120"/>
      <c r="N64" s="120"/>
      <c r="O64" s="120"/>
      <c r="P64" s="121"/>
      <c r="Q64" s="120"/>
      <c r="R64" s="120"/>
      <c r="S64" s="120"/>
      <c r="T64" s="120"/>
      <c r="U64" s="120"/>
      <c r="V64" s="120"/>
      <c r="W64" s="121"/>
      <c r="X64" s="120"/>
      <c r="Y64" s="120"/>
      <c r="Z64" s="120"/>
      <c r="AA64" s="120"/>
      <c r="AB64" s="120"/>
      <c r="AC64" s="120"/>
      <c r="AD64" s="121"/>
      <c r="AE64" s="120"/>
      <c r="AF64" s="120"/>
      <c r="AG64" s="120"/>
      <c r="AH64" s="120"/>
      <c r="AI64" s="120"/>
      <c r="AJ64" s="120"/>
      <c r="AK64" s="120"/>
      <c r="AL64" s="119"/>
      <c r="AM64" s="119"/>
      <c r="AN64" s="120"/>
      <c r="AO64" s="120"/>
      <c r="AP64" s="120"/>
      <c r="AQ64" s="120"/>
      <c r="AR64" s="120"/>
      <c r="AS64" s="120"/>
      <c r="AT64" s="121"/>
      <c r="AU64" s="120"/>
      <c r="AV64" s="120"/>
      <c r="AW64" s="120"/>
      <c r="AX64" s="120"/>
      <c r="AY64" s="120"/>
      <c r="AZ64" s="120"/>
      <c r="BA64" s="121"/>
      <c r="BB64" s="120"/>
      <c r="BC64" s="120"/>
      <c r="BD64" s="120"/>
      <c r="BE64" s="161"/>
      <c r="BF64" s="161"/>
      <c r="BG64" s="161"/>
      <c r="BH64" s="162"/>
      <c r="BI64" s="161"/>
      <c r="BJ64" s="161"/>
      <c r="BK64" s="161"/>
      <c r="BL64" s="161"/>
      <c r="BM64" s="161"/>
      <c r="BN64" s="161"/>
      <c r="BO64" s="162"/>
      <c r="BP64" s="161"/>
      <c r="BQ64" s="161"/>
      <c r="BR64" s="161"/>
      <c r="BS64" s="161"/>
      <c r="BT64" s="161"/>
      <c r="BU64" s="161"/>
      <c r="BV64" s="161"/>
    </row>
    <row r="65" spans="1:74" ht="15.75" thickBot="1" x14ac:dyDescent="0.3">
      <c r="A65" s="248" t="s">
        <v>82</v>
      </c>
      <c r="B65" s="248"/>
      <c r="C65" s="14"/>
      <c r="D65" s="14"/>
      <c r="E65" s="15"/>
      <c r="F65" s="15"/>
      <c r="G65" s="15"/>
      <c r="H65" s="15"/>
      <c r="I65" s="15"/>
      <c r="J65" s="14"/>
      <c r="K65" s="14"/>
      <c r="L65" s="15"/>
      <c r="M65" s="15"/>
      <c r="N65" s="15"/>
      <c r="O65" s="15"/>
      <c r="P65" s="15"/>
      <c r="Q65" s="14"/>
      <c r="R65" s="14"/>
      <c r="S65" s="15"/>
      <c r="T65" s="15"/>
      <c r="U65" s="15"/>
      <c r="V65" s="15"/>
      <c r="W65" s="15"/>
      <c r="X65" s="14"/>
      <c r="Y65" s="14"/>
      <c r="Z65" s="15"/>
      <c r="AA65" s="15"/>
      <c r="AB65" s="15"/>
      <c r="AC65" s="15"/>
      <c r="AD65" s="15"/>
      <c r="AE65" s="14"/>
      <c r="AF65" s="14"/>
      <c r="AG65" s="15"/>
      <c r="AH65" s="15"/>
      <c r="AI65" s="15"/>
      <c r="AJ65" s="15"/>
      <c r="AK65" s="15"/>
      <c r="AL65" s="15"/>
      <c r="BE65" s="150"/>
      <c r="BF65" s="150"/>
      <c r="BG65" s="150"/>
      <c r="BH65" s="150"/>
      <c r="BI65" s="150"/>
      <c r="BJ65" s="150"/>
      <c r="BK65" s="150"/>
      <c r="BL65" s="150"/>
      <c r="BM65" s="150"/>
      <c r="BN65" s="150"/>
      <c r="BO65" s="150"/>
      <c r="BP65" s="150"/>
      <c r="BQ65" s="150"/>
      <c r="BR65" s="150"/>
      <c r="BS65" s="150"/>
      <c r="BT65" s="150"/>
      <c r="BU65" s="150"/>
      <c r="BV65" s="150"/>
    </row>
    <row r="66" spans="1:74" ht="15.75" thickBot="1" x14ac:dyDescent="0.3">
      <c r="A66" s="269" t="s">
        <v>14</v>
      </c>
      <c r="B66" s="270"/>
      <c r="C66" s="26"/>
      <c r="D66" s="26"/>
      <c r="E66" s="15"/>
      <c r="F66" s="15"/>
      <c r="G66" s="15"/>
      <c r="H66" s="15"/>
      <c r="I66" s="15"/>
      <c r="J66" s="26"/>
      <c r="K66" s="26"/>
      <c r="L66" s="15"/>
      <c r="M66" s="15"/>
      <c r="N66" s="15"/>
      <c r="O66" s="15"/>
      <c r="P66" s="15"/>
      <c r="Q66" s="26"/>
      <c r="R66" s="26"/>
      <c r="S66" s="15"/>
      <c r="T66" s="15"/>
      <c r="U66" s="15"/>
      <c r="V66" s="15"/>
      <c r="W66" s="15"/>
      <c r="X66" s="26"/>
      <c r="Y66" s="26"/>
      <c r="Z66" s="15"/>
      <c r="AA66" s="15"/>
      <c r="AB66" s="15"/>
      <c r="AC66" s="15"/>
      <c r="AD66" s="15"/>
      <c r="AE66" s="26"/>
      <c r="AF66" s="26"/>
      <c r="AG66" s="15"/>
      <c r="AH66" s="15"/>
      <c r="AI66" s="15"/>
      <c r="AJ66" s="15"/>
      <c r="AK66" s="15"/>
      <c r="AL66" s="15"/>
      <c r="BE66" s="150"/>
      <c r="BF66" s="150"/>
      <c r="BG66" s="150"/>
      <c r="BH66" s="150"/>
      <c r="BI66" s="150"/>
      <c r="BJ66" s="150"/>
      <c r="BK66" s="150"/>
      <c r="BL66" s="150"/>
      <c r="BM66" s="150"/>
      <c r="BN66" s="150"/>
      <c r="BO66" s="150"/>
      <c r="BP66" s="150"/>
      <c r="BQ66" s="150"/>
      <c r="BR66" s="150"/>
      <c r="BS66" s="150"/>
      <c r="BT66" s="150"/>
      <c r="BU66" s="150"/>
      <c r="BV66" s="150"/>
    </row>
    <row r="67" spans="1:74" x14ac:dyDescent="0.25">
      <c r="A67" s="95"/>
      <c r="B67" s="96" t="s">
        <v>48</v>
      </c>
      <c r="C67" s="82"/>
      <c r="D67" s="68"/>
      <c r="E67" s="68"/>
      <c r="F67" s="68"/>
      <c r="G67" s="68"/>
      <c r="H67" s="97"/>
      <c r="I67" s="15"/>
      <c r="J67" s="82"/>
      <c r="K67" s="68"/>
      <c r="L67" s="68"/>
      <c r="M67" s="68"/>
      <c r="N67" s="68"/>
      <c r="O67" s="97"/>
      <c r="P67" s="15"/>
      <c r="Q67" s="82"/>
      <c r="R67" s="68"/>
      <c r="S67" s="68"/>
      <c r="T67" s="68"/>
      <c r="U67" s="68"/>
      <c r="V67" s="97"/>
      <c r="W67" s="15"/>
      <c r="X67" s="82"/>
      <c r="Y67" s="68"/>
      <c r="Z67" s="68"/>
      <c r="AA67" s="68"/>
      <c r="AB67" s="68"/>
      <c r="AC67" s="97"/>
      <c r="AD67" s="15"/>
      <c r="AE67" s="82"/>
      <c r="AF67" s="68"/>
      <c r="AG67" s="68"/>
      <c r="AH67" s="68"/>
      <c r="AI67" s="68"/>
      <c r="AJ67" s="97"/>
      <c r="AK67" s="14"/>
      <c r="AL67" s="15"/>
      <c r="BE67" s="150"/>
      <c r="BF67" s="150"/>
      <c r="BG67" s="150"/>
      <c r="BH67" s="150"/>
      <c r="BI67" s="150"/>
      <c r="BJ67" s="150"/>
      <c r="BK67" s="150"/>
      <c r="BL67" s="150"/>
      <c r="BM67" s="150"/>
      <c r="BN67" s="150"/>
      <c r="BO67" s="150"/>
      <c r="BP67" s="150"/>
      <c r="BQ67" s="150"/>
      <c r="BR67" s="150"/>
      <c r="BS67" s="150"/>
      <c r="BT67" s="150"/>
      <c r="BU67" s="150"/>
      <c r="BV67" s="150"/>
    </row>
    <row r="68" spans="1:74" x14ac:dyDescent="0.25">
      <c r="A68" s="4"/>
      <c r="B68" s="42" t="s">
        <v>49</v>
      </c>
      <c r="C68" s="58"/>
      <c r="D68" s="53"/>
      <c r="E68" s="53"/>
      <c r="F68" s="53"/>
      <c r="G68" s="53"/>
      <c r="H68" s="33"/>
      <c r="I68" s="15"/>
      <c r="J68" s="58"/>
      <c r="K68" s="53"/>
      <c r="L68" s="53"/>
      <c r="M68" s="53"/>
      <c r="N68" s="53"/>
      <c r="O68" s="33"/>
      <c r="P68" s="15"/>
      <c r="Q68" s="58"/>
      <c r="R68" s="53"/>
      <c r="S68" s="53"/>
      <c r="T68" s="53"/>
      <c r="U68" s="53"/>
      <c r="V68" s="33"/>
      <c r="W68" s="15"/>
      <c r="X68" s="58"/>
      <c r="Y68" s="53"/>
      <c r="Z68" s="53"/>
      <c r="AA68" s="53"/>
      <c r="AB68" s="53"/>
      <c r="AC68" s="33"/>
      <c r="AD68" s="15"/>
      <c r="AE68" s="58"/>
      <c r="AF68" s="53"/>
      <c r="AG68" s="53"/>
      <c r="AH68" s="53"/>
      <c r="AI68" s="53"/>
      <c r="AJ68" s="33"/>
      <c r="AK68" s="14"/>
      <c r="AL68" s="15"/>
    </row>
    <row r="69" spans="1:74" x14ac:dyDescent="0.25">
      <c r="A69" s="4"/>
      <c r="B69" s="42" t="s">
        <v>50</v>
      </c>
      <c r="C69" s="60"/>
      <c r="D69" s="54"/>
      <c r="E69" s="54"/>
      <c r="F69" s="54"/>
      <c r="G69" s="55"/>
      <c r="H69" s="98"/>
      <c r="I69" s="15"/>
      <c r="J69" s="60"/>
      <c r="K69" s="54"/>
      <c r="L69" s="54"/>
      <c r="M69" s="54"/>
      <c r="N69" s="55"/>
      <c r="O69" s="98"/>
      <c r="P69" s="15"/>
      <c r="Q69" s="60"/>
      <c r="R69" s="54"/>
      <c r="S69" s="54"/>
      <c r="T69" s="54"/>
      <c r="U69" s="55"/>
      <c r="V69" s="98"/>
      <c r="W69" s="15"/>
      <c r="X69" s="60"/>
      <c r="Y69" s="54"/>
      <c r="Z69" s="54"/>
      <c r="AA69" s="54"/>
      <c r="AB69" s="55"/>
      <c r="AC69" s="98"/>
      <c r="AD69" s="15"/>
      <c r="AE69" s="60"/>
      <c r="AF69" s="54"/>
      <c r="AG69" s="54"/>
      <c r="AH69" s="54"/>
      <c r="AI69" s="55"/>
      <c r="AJ69" s="98"/>
      <c r="AK69" s="126"/>
      <c r="AL69" s="15"/>
    </row>
    <row r="70" spans="1:74" x14ac:dyDescent="0.25">
      <c r="A70" s="4"/>
      <c r="B70" s="42" t="s">
        <v>51</v>
      </c>
      <c r="C70" s="58"/>
      <c r="D70" s="53"/>
      <c r="E70" s="53"/>
      <c r="F70" s="53"/>
      <c r="G70" s="53"/>
      <c r="H70" s="33"/>
      <c r="I70" s="15"/>
      <c r="J70" s="58"/>
      <c r="K70" s="53"/>
      <c r="L70" s="53"/>
      <c r="M70" s="53"/>
      <c r="N70" s="53"/>
      <c r="O70" s="33"/>
      <c r="P70" s="15"/>
      <c r="Q70" s="58"/>
      <c r="R70" s="53"/>
      <c r="S70" s="53"/>
      <c r="T70" s="53"/>
      <c r="U70" s="53"/>
      <c r="V70" s="33"/>
      <c r="W70" s="15"/>
      <c r="X70" s="58"/>
      <c r="Y70" s="53"/>
      <c r="Z70" s="53"/>
      <c r="AA70" s="53"/>
      <c r="AB70" s="53"/>
      <c r="AC70" s="33"/>
      <c r="AD70" s="15"/>
      <c r="AE70" s="58"/>
      <c r="AF70" s="53"/>
      <c r="AG70" s="53"/>
      <c r="AH70" s="53"/>
      <c r="AI70" s="53"/>
      <c r="AJ70" s="33"/>
      <c r="AK70" s="14"/>
      <c r="AL70" s="15"/>
    </row>
    <row r="71" spans="1:74" ht="15.75" thickBot="1" x14ac:dyDescent="0.3">
      <c r="A71" s="24"/>
      <c r="B71" s="47" t="s">
        <v>52</v>
      </c>
      <c r="C71" s="62"/>
      <c r="D71" s="66"/>
      <c r="E71" s="66"/>
      <c r="F71" s="66"/>
      <c r="G71" s="66"/>
      <c r="H71" s="99"/>
      <c r="I71" s="15"/>
      <c r="J71" s="62"/>
      <c r="K71" s="66"/>
      <c r="L71" s="66"/>
      <c r="M71" s="66"/>
      <c r="N71" s="66"/>
      <c r="O71" s="99"/>
      <c r="P71" s="15"/>
      <c r="Q71" s="62"/>
      <c r="R71" s="66"/>
      <c r="S71" s="66"/>
      <c r="T71" s="66"/>
      <c r="U71" s="66"/>
      <c r="V71" s="99"/>
      <c r="W71" s="15"/>
      <c r="X71" s="62"/>
      <c r="Y71" s="66"/>
      <c r="Z71" s="66"/>
      <c r="AA71" s="66"/>
      <c r="AB71" s="66"/>
      <c r="AC71" s="99"/>
      <c r="AD71" s="15"/>
      <c r="AE71" s="62"/>
      <c r="AF71" s="66"/>
      <c r="AG71" s="66"/>
      <c r="AH71" s="66"/>
      <c r="AI71" s="66"/>
      <c r="AJ71" s="99"/>
      <c r="AK71" s="14"/>
      <c r="AL71" s="15"/>
    </row>
    <row r="72" spans="1:74" x14ac:dyDescent="0.25">
      <c r="D72" s="35"/>
      <c r="H72" s="35">
        <f>SUM(H67:H71)</f>
        <v>0</v>
      </c>
      <c r="I72" s="22"/>
      <c r="K72" s="35"/>
      <c r="O72" s="35">
        <f>SUM(O67:O71)</f>
        <v>0</v>
      </c>
      <c r="P72" s="22"/>
      <c r="R72" s="35"/>
      <c r="V72" s="35">
        <f>SUM(V67:V71)</f>
        <v>0</v>
      </c>
      <c r="W72" s="22"/>
      <c r="Y72" s="35"/>
      <c r="AC72" s="35">
        <f>SUM(AC67:AC71)</f>
        <v>0</v>
      </c>
      <c r="AD72" s="22"/>
      <c r="AF72" s="35"/>
      <c r="AJ72" s="35">
        <f>SUM(AJ67:AJ71)</f>
        <v>0</v>
      </c>
      <c r="AK72" s="35"/>
      <c r="AL72" s="22"/>
    </row>
    <row r="73" spans="1:74" ht="15.75" thickBot="1" x14ac:dyDescent="0.3">
      <c r="A73" s="248" t="s">
        <v>83</v>
      </c>
      <c r="B73" s="248"/>
      <c r="C73" s="14"/>
      <c r="D73" s="14"/>
      <c r="E73" s="15"/>
      <c r="F73" s="15"/>
      <c r="G73" s="15"/>
      <c r="H73" s="15"/>
      <c r="I73" s="15"/>
      <c r="J73" s="14"/>
      <c r="K73" s="14"/>
      <c r="L73" s="15"/>
      <c r="M73" s="15"/>
      <c r="N73" s="15"/>
      <c r="O73" s="15"/>
      <c r="P73" s="15"/>
      <c r="Q73" s="14"/>
      <c r="R73" s="14"/>
      <c r="S73" s="15"/>
      <c r="T73" s="15"/>
      <c r="U73" s="15"/>
      <c r="V73" s="15"/>
      <c r="W73" s="15"/>
      <c r="X73" s="14"/>
      <c r="Y73" s="14"/>
      <c r="Z73" s="15"/>
      <c r="AA73" s="15"/>
      <c r="AB73" s="15"/>
      <c r="AC73" s="15"/>
      <c r="AD73" s="15"/>
      <c r="AE73" s="14"/>
      <c r="AF73" s="14"/>
      <c r="AG73" s="15"/>
      <c r="AH73" s="15"/>
      <c r="AI73" s="15"/>
      <c r="AJ73" s="15"/>
      <c r="AK73" s="15"/>
      <c r="AL73" s="15"/>
    </row>
    <row r="74" spans="1:74" ht="15.75" thickBot="1" x14ac:dyDescent="0.3">
      <c r="A74" s="274" t="s">
        <v>15</v>
      </c>
      <c r="B74" s="275"/>
      <c r="C74" s="26"/>
      <c r="D74" s="26"/>
      <c r="E74" s="15"/>
      <c r="F74" s="15"/>
      <c r="G74" s="15"/>
      <c r="H74" s="15"/>
      <c r="I74" s="15"/>
      <c r="J74" s="26"/>
      <c r="K74" s="26"/>
      <c r="L74" s="15"/>
      <c r="M74" s="15"/>
      <c r="N74" s="15"/>
      <c r="O74" s="15"/>
      <c r="P74" s="15"/>
      <c r="Q74" s="26"/>
      <c r="R74" s="26"/>
      <c r="S74" s="15"/>
      <c r="T74" s="15"/>
      <c r="U74" s="15"/>
      <c r="V74" s="15"/>
      <c r="W74" s="15"/>
      <c r="X74" s="26"/>
      <c r="Y74" s="26"/>
      <c r="Z74" s="15"/>
      <c r="AA74" s="15"/>
      <c r="AB74" s="15"/>
      <c r="AC74" s="15"/>
      <c r="AD74" s="15"/>
      <c r="AE74" s="26"/>
      <c r="AF74" s="26"/>
      <c r="AG74" s="15"/>
      <c r="AH74" s="15"/>
      <c r="AI74" s="15"/>
      <c r="AJ74" s="15"/>
      <c r="AK74" s="15"/>
      <c r="AL74" s="15"/>
    </row>
    <row r="75" spans="1:74" x14ac:dyDescent="0.25">
      <c r="A75" s="45"/>
      <c r="B75" s="46" t="s">
        <v>40</v>
      </c>
      <c r="C75" s="27"/>
      <c r="D75" s="72"/>
      <c r="E75" s="68"/>
      <c r="F75" s="68"/>
      <c r="G75" s="68"/>
      <c r="H75" s="69"/>
      <c r="I75" s="15"/>
      <c r="J75" s="27"/>
      <c r="K75" s="72"/>
      <c r="L75" s="68"/>
      <c r="M75" s="68"/>
      <c r="N75" s="68"/>
      <c r="O75" s="69"/>
      <c r="P75" s="15"/>
      <c r="Q75" s="27"/>
      <c r="R75" s="72"/>
      <c r="S75" s="68"/>
      <c r="T75" s="68"/>
      <c r="U75" s="68"/>
      <c r="V75" s="69"/>
      <c r="W75" s="15"/>
      <c r="X75" s="27"/>
      <c r="Y75" s="72"/>
      <c r="Z75" s="68"/>
      <c r="AA75" s="68"/>
      <c r="AB75" s="68"/>
      <c r="AC75" s="69"/>
      <c r="AD75" s="15"/>
      <c r="AE75" s="27"/>
      <c r="AF75" s="72"/>
      <c r="AG75" s="68"/>
      <c r="AH75" s="68"/>
      <c r="AI75" s="68"/>
      <c r="AJ75" s="69"/>
      <c r="AK75" s="15"/>
      <c r="AL75" s="15"/>
    </row>
    <row r="76" spans="1:74" ht="15.75" thickBot="1" x14ac:dyDescent="0.3">
      <c r="A76" s="93"/>
      <c r="B76" s="94" t="s">
        <v>47</v>
      </c>
      <c r="C76" s="62"/>
      <c r="D76" s="90"/>
      <c r="E76" s="90"/>
      <c r="F76" s="90"/>
      <c r="G76" s="91"/>
      <c r="H76" s="92"/>
      <c r="I76" s="15"/>
      <c r="J76" s="62"/>
      <c r="K76" s="90"/>
      <c r="L76" s="90"/>
      <c r="M76" s="90"/>
      <c r="N76" s="91"/>
      <c r="O76" s="92"/>
      <c r="P76" s="15"/>
      <c r="Q76" s="62"/>
      <c r="R76" s="90"/>
      <c r="S76" s="90"/>
      <c r="T76" s="90"/>
      <c r="U76" s="91"/>
      <c r="V76" s="92"/>
      <c r="W76" s="15"/>
      <c r="X76" s="62"/>
      <c r="Y76" s="90"/>
      <c r="Z76" s="90"/>
      <c r="AA76" s="90"/>
      <c r="AB76" s="91"/>
      <c r="AC76" s="92"/>
      <c r="AD76" s="15"/>
      <c r="AE76" s="62"/>
      <c r="AF76" s="90"/>
      <c r="AG76" s="90"/>
      <c r="AH76" s="90"/>
      <c r="AI76" s="91"/>
      <c r="AJ76" s="92"/>
      <c r="AK76" s="126"/>
      <c r="AL76" s="22"/>
    </row>
    <row r="77" spans="1:74" x14ac:dyDescent="0.25">
      <c r="C77" s="35">
        <f>SUM(C75:C76)</f>
        <v>0</v>
      </c>
      <c r="D77" s="35"/>
      <c r="H77" s="35">
        <f>SUM(M75:M76)</f>
        <v>0</v>
      </c>
      <c r="I77" s="22"/>
      <c r="J77" s="35">
        <f>SUM(J75:J76)</f>
        <v>0</v>
      </c>
      <c r="K77" s="35"/>
      <c r="O77" s="35">
        <f>SUM(T75:T76)</f>
        <v>0</v>
      </c>
      <c r="P77" s="22"/>
      <c r="Q77" s="35">
        <f>SUM(Q75:Q76)</f>
        <v>0</v>
      </c>
      <c r="R77" s="35"/>
      <c r="V77" s="35">
        <f>SUM(AA75:AA76)</f>
        <v>0</v>
      </c>
      <c r="W77" s="22"/>
      <c r="X77" s="35">
        <f>SUM(X75:X76)</f>
        <v>0</v>
      </c>
      <c r="Y77" s="35"/>
      <c r="AC77" s="35">
        <f>SUM(AH75:AH76)</f>
        <v>0</v>
      </c>
      <c r="AD77" s="22"/>
      <c r="AE77" s="35">
        <f>SUM(AE75:AE76)</f>
        <v>0</v>
      </c>
      <c r="AF77" s="35"/>
      <c r="AJ77" s="35">
        <f>SUM(AQ75:AQ76)</f>
        <v>0</v>
      </c>
      <c r="AK77" s="35"/>
      <c r="AL77" s="22"/>
    </row>
    <row r="78" spans="1:74" ht="23.25" customHeight="1" thickBot="1" x14ac:dyDescent="0.3">
      <c r="A78" s="248" t="s">
        <v>73</v>
      </c>
      <c r="B78" s="248"/>
      <c r="C78" s="14"/>
      <c r="D78" s="14"/>
      <c r="E78" s="15"/>
      <c r="F78" s="15"/>
      <c r="G78" s="15"/>
      <c r="H78" s="15"/>
      <c r="I78" s="15"/>
      <c r="J78" s="14"/>
      <c r="K78" s="14"/>
      <c r="L78" s="15"/>
      <c r="M78" s="15"/>
      <c r="N78" s="15"/>
      <c r="O78" s="15"/>
      <c r="P78" s="15"/>
      <c r="Q78" s="14"/>
      <c r="R78" s="14"/>
      <c r="S78" s="15"/>
      <c r="T78" s="15"/>
      <c r="U78" s="15"/>
      <c r="V78" s="15"/>
      <c r="W78" s="15"/>
      <c r="X78" s="14"/>
      <c r="Y78" s="14"/>
      <c r="Z78" s="15"/>
      <c r="AA78" s="15"/>
      <c r="AB78" s="15"/>
      <c r="AC78" s="15"/>
      <c r="AD78" s="15"/>
      <c r="AE78" s="14"/>
      <c r="AF78" s="14"/>
      <c r="AG78" s="15"/>
      <c r="AH78" s="15"/>
      <c r="AI78" s="15"/>
      <c r="AJ78" s="15"/>
      <c r="AK78" s="15"/>
      <c r="AL78" s="15"/>
    </row>
    <row r="79" spans="1:74" ht="15.75" thickBot="1" x14ac:dyDescent="0.3">
      <c r="A79" s="249" t="s">
        <v>45</v>
      </c>
      <c r="B79" s="250"/>
      <c r="C79" s="26"/>
      <c r="D79" s="26"/>
      <c r="E79" s="15"/>
      <c r="F79" s="15"/>
      <c r="G79" s="15"/>
      <c r="H79" s="15"/>
      <c r="I79" s="15"/>
      <c r="J79" s="26"/>
      <c r="K79" s="26"/>
      <c r="L79" s="15"/>
      <c r="M79" s="15"/>
      <c r="N79" s="15"/>
      <c r="O79" s="15"/>
      <c r="P79" s="15"/>
      <c r="Q79" s="26"/>
      <c r="R79" s="26"/>
      <c r="S79" s="15"/>
      <c r="T79" s="15"/>
      <c r="U79" s="15"/>
      <c r="V79" s="15"/>
      <c r="W79" s="15"/>
      <c r="X79" s="26"/>
      <c r="Y79" s="26"/>
      <c r="Z79" s="15"/>
      <c r="AA79" s="15"/>
      <c r="AB79" s="15"/>
      <c r="AC79" s="15"/>
      <c r="AD79" s="15"/>
      <c r="AE79" s="26"/>
      <c r="AF79" s="26"/>
      <c r="AG79" s="15"/>
      <c r="AH79" s="15"/>
      <c r="AI79" s="15"/>
      <c r="AJ79" s="15"/>
      <c r="AK79" s="15"/>
      <c r="AL79" s="15"/>
    </row>
    <row r="80" spans="1:74" x14ac:dyDescent="0.25">
      <c r="A80" s="45"/>
      <c r="B80" s="46" t="s">
        <v>40</v>
      </c>
      <c r="C80" s="27"/>
      <c r="D80" s="68"/>
      <c r="E80" s="68"/>
      <c r="F80" s="68"/>
      <c r="G80" s="68"/>
      <c r="H80" s="69"/>
      <c r="I80" s="15"/>
      <c r="J80" s="27"/>
      <c r="K80" s="68"/>
      <c r="L80" s="68"/>
      <c r="M80" s="68"/>
      <c r="N80" s="68"/>
      <c r="O80" s="69"/>
      <c r="P80" s="15"/>
      <c r="Q80" s="27"/>
      <c r="R80" s="68"/>
      <c r="S80" s="68"/>
      <c r="T80" s="68"/>
      <c r="U80" s="68"/>
      <c r="V80" s="69"/>
      <c r="W80" s="15"/>
      <c r="X80" s="27"/>
      <c r="Y80" s="68"/>
      <c r="Z80" s="68"/>
      <c r="AA80" s="68"/>
      <c r="AB80" s="68"/>
      <c r="AC80" s="69"/>
      <c r="AD80" s="15"/>
      <c r="AE80" s="27"/>
      <c r="AF80" s="68"/>
      <c r="AG80" s="68"/>
      <c r="AH80" s="68"/>
      <c r="AI80" s="68"/>
      <c r="AJ80" s="69"/>
      <c r="AK80" s="15"/>
      <c r="AL80" s="15"/>
    </row>
    <row r="81" spans="1:38" x14ac:dyDescent="0.25">
      <c r="A81" s="4"/>
      <c r="B81" s="23" t="s">
        <v>46</v>
      </c>
      <c r="C81" s="58"/>
      <c r="D81" s="53"/>
      <c r="E81" s="53"/>
      <c r="F81" s="53"/>
      <c r="G81" s="53"/>
      <c r="H81" s="33"/>
      <c r="I81" s="15"/>
      <c r="J81" s="58"/>
      <c r="K81" s="53"/>
      <c r="L81" s="53"/>
      <c r="M81" s="53"/>
      <c r="N81" s="53"/>
      <c r="O81" s="33"/>
      <c r="P81" s="15"/>
      <c r="Q81" s="58"/>
      <c r="R81" s="53"/>
      <c r="S81" s="53"/>
      <c r="T81" s="53"/>
      <c r="U81" s="53"/>
      <c r="V81" s="33"/>
      <c r="W81" s="15"/>
      <c r="X81" s="58"/>
      <c r="Y81" s="53"/>
      <c r="Z81" s="53"/>
      <c r="AA81" s="53"/>
      <c r="AB81" s="53"/>
      <c r="AC81" s="33"/>
      <c r="AD81" s="15"/>
      <c r="AE81" s="58"/>
      <c r="AF81" s="53"/>
      <c r="AG81" s="53"/>
      <c r="AH81" s="53"/>
      <c r="AI81" s="53"/>
      <c r="AJ81" s="33"/>
      <c r="AK81" s="14"/>
      <c r="AL81" s="15"/>
    </row>
    <row r="82" spans="1:38" ht="15.75" thickBot="1" x14ac:dyDescent="0.3">
      <c r="A82" s="24"/>
      <c r="B82" s="25" t="s">
        <v>47</v>
      </c>
      <c r="C82" s="62"/>
      <c r="D82" s="90"/>
      <c r="E82" s="90"/>
      <c r="F82" s="90"/>
      <c r="G82" s="91"/>
      <c r="H82" s="92"/>
      <c r="I82" s="15"/>
      <c r="J82" s="62"/>
      <c r="K82" s="90"/>
      <c r="L82" s="90"/>
      <c r="M82" s="90"/>
      <c r="N82" s="91"/>
      <c r="O82" s="92"/>
      <c r="P82" s="15"/>
      <c r="Q82" s="62"/>
      <c r="R82" s="90"/>
      <c r="S82" s="90"/>
      <c r="T82" s="90"/>
      <c r="U82" s="91"/>
      <c r="V82" s="92"/>
      <c r="W82" s="15"/>
      <c r="X82" s="62"/>
      <c r="Y82" s="90"/>
      <c r="Z82" s="90"/>
      <c r="AA82" s="90"/>
      <c r="AB82" s="91"/>
      <c r="AC82" s="92"/>
      <c r="AD82" s="15"/>
      <c r="AE82" s="62"/>
      <c r="AF82" s="90"/>
      <c r="AG82" s="90"/>
      <c r="AH82" s="90"/>
      <c r="AI82" s="91"/>
      <c r="AJ82" s="92"/>
      <c r="AK82" s="126"/>
      <c r="AL82" s="15"/>
    </row>
    <row r="83" spans="1:38" x14ac:dyDescent="0.25">
      <c r="C83" s="35">
        <f>SUM(C80:C82)</f>
        <v>0</v>
      </c>
      <c r="D83" s="35"/>
      <c r="H83" s="35">
        <f>SUM(M80:M82)</f>
        <v>0</v>
      </c>
      <c r="I83" s="22"/>
      <c r="J83" s="35">
        <f>SUM(J80:J82)</f>
        <v>0</v>
      </c>
      <c r="K83" s="35"/>
      <c r="O83" s="35">
        <f>SUM(T80:T82)</f>
        <v>0</v>
      </c>
      <c r="P83" s="22"/>
      <c r="Q83" s="35">
        <f>SUM(Q80:Q82)</f>
        <v>0</v>
      </c>
      <c r="R83" s="35"/>
      <c r="V83" s="35">
        <f>SUM(AA80:AA82)</f>
        <v>0</v>
      </c>
      <c r="W83" s="22"/>
      <c r="X83" s="35">
        <f>SUM(X80:X82)</f>
        <v>0</v>
      </c>
      <c r="Y83" s="35"/>
      <c r="AC83" s="35">
        <f>SUM(AH80:AH82)</f>
        <v>0</v>
      </c>
      <c r="AD83" s="22"/>
      <c r="AE83" s="35">
        <f>SUM(AE80:AE82)</f>
        <v>0</v>
      </c>
      <c r="AF83" s="35"/>
      <c r="AJ83" s="35">
        <f>SUM(AQ80:AQ82)</f>
        <v>0</v>
      </c>
      <c r="AK83" s="35"/>
      <c r="AL83" s="15"/>
    </row>
    <row r="84" spans="1:38" ht="15.75" thickBot="1" x14ac:dyDescent="0.3">
      <c r="C84" s="35"/>
      <c r="D84" s="35"/>
      <c r="I84" s="22"/>
      <c r="J84" s="35"/>
      <c r="K84" s="35"/>
      <c r="P84" s="22"/>
      <c r="Q84" s="35"/>
      <c r="R84" s="35"/>
      <c r="W84" s="22"/>
      <c r="X84" s="35"/>
      <c r="Y84" s="35"/>
      <c r="AD84" s="22"/>
      <c r="AE84" s="35"/>
      <c r="AF84" s="35"/>
      <c r="AL84" s="15"/>
    </row>
    <row r="85" spans="1:38" ht="23.25" thickBot="1" x14ac:dyDescent="0.3">
      <c r="A85" s="248" t="s">
        <v>30</v>
      </c>
      <c r="B85" s="248"/>
      <c r="C85" s="50" t="s">
        <v>54</v>
      </c>
      <c r="D85" s="50" t="s">
        <v>63</v>
      </c>
      <c r="E85" s="51" t="s">
        <v>59</v>
      </c>
      <c r="F85" s="52" t="s">
        <v>60</v>
      </c>
      <c r="G85" s="51" t="s">
        <v>61</v>
      </c>
      <c r="H85" s="52" t="s">
        <v>62</v>
      </c>
      <c r="I85" s="15"/>
      <c r="J85" s="50" t="s">
        <v>54</v>
      </c>
      <c r="K85" s="50" t="s">
        <v>63</v>
      </c>
      <c r="L85" s="51" t="s">
        <v>59</v>
      </c>
      <c r="M85" s="52" t="s">
        <v>60</v>
      </c>
      <c r="N85" s="51" t="s">
        <v>61</v>
      </c>
      <c r="O85" s="52" t="s">
        <v>62</v>
      </c>
      <c r="P85" s="15"/>
      <c r="Q85" s="50" t="s">
        <v>54</v>
      </c>
      <c r="R85" s="50" t="s">
        <v>63</v>
      </c>
      <c r="S85" s="51" t="s">
        <v>59</v>
      </c>
      <c r="T85" s="52" t="s">
        <v>60</v>
      </c>
      <c r="U85" s="51" t="s">
        <v>61</v>
      </c>
      <c r="V85" s="52" t="s">
        <v>62</v>
      </c>
      <c r="W85" s="15"/>
      <c r="X85" s="50" t="s">
        <v>54</v>
      </c>
      <c r="Y85" s="50" t="s">
        <v>63</v>
      </c>
      <c r="Z85" s="51" t="s">
        <v>59</v>
      </c>
      <c r="AA85" s="52" t="s">
        <v>60</v>
      </c>
      <c r="AB85" s="51" t="s">
        <v>61</v>
      </c>
      <c r="AC85" s="52" t="s">
        <v>62</v>
      </c>
      <c r="AD85" s="15"/>
      <c r="AE85" s="50" t="s">
        <v>54</v>
      </c>
      <c r="AF85" s="50" t="s">
        <v>63</v>
      </c>
      <c r="AG85" s="51" t="s">
        <v>59</v>
      </c>
      <c r="AH85" s="52" t="s">
        <v>60</v>
      </c>
      <c r="AI85" s="51" t="s">
        <v>61</v>
      </c>
      <c r="AJ85" s="52" t="s">
        <v>62</v>
      </c>
      <c r="AK85" s="127"/>
    </row>
    <row r="86" spans="1:38" x14ac:dyDescent="0.25">
      <c r="A86" s="253" t="s">
        <v>31</v>
      </c>
      <c r="B86" s="254"/>
      <c r="C86" s="27">
        <f>H9</f>
        <v>0</v>
      </c>
      <c r="D86" s="67"/>
      <c r="E86" s="56"/>
      <c r="F86" s="57"/>
      <c r="G86" s="56"/>
      <c r="H86" s="57"/>
      <c r="I86" s="15"/>
      <c r="J86" s="27">
        <f>O9</f>
        <v>0</v>
      </c>
      <c r="K86" s="67"/>
      <c r="L86" s="56"/>
      <c r="M86" s="57"/>
      <c r="N86" s="56"/>
      <c r="O86" s="57"/>
      <c r="P86" s="15"/>
      <c r="Q86" s="27">
        <f>V9</f>
        <v>0</v>
      </c>
      <c r="R86" s="67"/>
      <c r="S86" s="56"/>
      <c r="T86" s="57"/>
      <c r="U86" s="56"/>
      <c r="V86" s="57"/>
      <c r="W86" s="15"/>
      <c r="X86" s="27">
        <f>AC9</f>
        <v>0</v>
      </c>
      <c r="Y86" s="67"/>
      <c r="Z86" s="56"/>
      <c r="AA86" s="57"/>
      <c r="AB86" s="56"/>
      <c r="AC86" s="57"/>
      <c r="AD86" s="15"/>
      <c r="AE86" s="27">
        <f>AJ9</f>
        <v>0</v>
      </c>
      <c r="AF86" s="67"/>
      <c r="AG86" s="56"/>
      <c r="AH86" s="57"/>
      <c r="AI86" s="56"/>
      <c r="AJ86" s="57"/>
      <c r="AK86" s="15"/>
    </row>
    <row r="87" spans="1:38" x14ac:dyDescent="0.25">
      <c r="A87" s="246" t="s">
        <v>32</v>
      </c>
      <c r="B87" s="255"/>
      <c r="C87" s="41">
        <f>H12</f>
        <v>0</v>
      </c>
      <c r="D87" s="59"/>
      <c r="E87" s="58"/>
      <c r="F87" s="59"/>
      <c r="G87" s="58"/>
      <c r="H87" s="59"/>
      <c r="I87" s="15"/>
      <c r="J87" s="41">
        <f>O12</f>
        <v>0</v>
      </c>
      <c r="K87" s="59"/>
      <c r="L87" s="58"/>
      <c r="M87" s="59"/>
      <c r="N87" s="58"/>
      <c r="O87" s="59"/>
      <c r="P87" s="15"/>
      <c r="Q87" s="41">
        <f>V12</f>
        <v>0</v>
      </c>
      <c r="R87" s="59"/>
      <c r="S87" s="58"/>
      <c r="T87" s="59"/>
      <c r="U87" s="58"/>
      <c r="V87" s="59"/>
      <c r="W87" s="15"/>
      <c r="X87" s="41">
        <f>AC12</f>
        <v>0</v>
      </c>
      <c r="Y87" s="59"/>
      <c r="Z87" s="58"/>
      <c r="AA87" s="59"/>
      <c r="AB87" s="58"/>
      <c r="AC87" s="59"/>
      <c r="AD87" s="15"/>
      <c r="AE87" s="41">
        <f>AJ12</f>
        <v>0</v>
      </c>
      <c r="AF87" s="59"/>
      <c r="AG87" s="58"/>
      <c r="AH87" s="59"/>
      <c r="AI87" s="58"/>
      <c r="AJ87" s="59"/>
      <c r="AK87" s="15"/>
    </row>
    <row r="88" spans="1:38" x14ac:dyDescent="0.25">
      <c r="A88" s="246" t="s">
        <v>64</v>
      </c>
      <c r="B88" s="247"/>
      <c r="C88" s="41">
        <f>H19</f>
        <v>0</v>
      </c>
      <c r="D88" s="59"/>
      <c r="E88" s="58"/>
      <c r="F88" s="59"/>
      <c r="G88" s="58"/>
      <c r="H88" s="59"/>
      <c r="I88" s="15"/>
      <c r="J88" s="41">
        <f>O19</f>
        <v>0</v>
      </c>
      <c r="K88" s="59"/>
      <c r="L88" s="58"/>
      <c r="M88" s="59"/>
      <c r="N88" s="58"/>
      <c r="O88" s="59"/>
      <c r="P88" s="15"/>
      <c r="Q88" s="41">
        <f>V19</f>
        <v>0</v>
      </c>
      <c r="R88" s="59"/>
      <c r="S88" s="58"/>
      <c r="T88" s="59"/>
      <c r="U88" s="58"/>
      <c r="V88" s="59"/>
      <c r="W88" s="15"/>
      <c r="X88" s="41">
        <f>AC19</f>
        <v>0</v>
      </c>
      <c r="Y88" s="59"/>
      <c r="Z88" s="58"/>
      <c r="AA88" s="59"/>
      <c r="AB88" s="58"/>
      <c r="AC88" s="59"/>
      <c r="AD88" s="15"/>
      <c r="AE88" s="41">
        <f>AJ19</f>
        <v>0</v>
      </c>
      <c r="AF88" s="59"/>
      <c r="AG88" s="58"/>
      <c r="AH88" s="59"/>
      <c r="AI88" s="58"/>
      <c r="AJ88" s="59"/>
      <c r="AK88" s="15"/>
    </row>
    <row r="89" spans="1:38" x14ac:dyDescent="0.25">
      <c r="A89" s="246" t="s">
        <v>34</v>
      </c>
      <c r="B89" s="255"/>
      <c r="C89" s="41">
        <f>H22</f>
        <v>0</v>
      </c>
      <c r="D89" s="61"/>
      <c r="E89" s="56"/>
      <c r="F89" s="57"/>
      <c r="G89" s="56"/>
      <c r="H89" s="57"/>
      <c r="I89" s="15"/>
      <c r="J89" s="41">
        <f>O22</f>
        <v>0</v>
      </c>
      <c r="K89" s="61"/>
      <c r="L89" s="56"/>
      <c r="M89" s="57"/>
      <c r="N89" s="56"/>
      <c r="O89" s="57"/>
      <c r="P89" s="15"/>
      <c r="Q89" s="41">
        <f>V22</f>
        <v>0</v>
      </c>
      <c r="R89" s="61"/>
      <c r="S89" s="56"/>
      <c r="T89" s="57"/>
      <c r="U89" s="56"/>
      <c r="V89" s="57"/>
      <c r="W89" s="15"/>
      <c r="X89" s="41">
        <f>AC22</f>
        <v>0</v>
      </c>
      <c r="Y89" s="61"/>
      <c r="Z89" s="56"/>
      <c r="AA89" s="57"/>
      <c r="AB89" s="56"/>
      <c r="AC89" s="57"/>
      <c r="AD89" s="15"/>
      <c r="AE89" s="41">
        <f>AJ22</f>
        <v>0</v>
      </c>
      <c r="AF89" s="61"/>
      <c r="AG89" s="56"/>
      <c r="AH89" s="57"/>
      <c r="AI89" s="56"/>
      <c r="AJ89" s="57"/>
      <c r="AK89" s="15"/>
    </row>
    <row r="90" spans="1:38" x14ac:dyDescent="0.25">
      <c r="A90" s="246" t="s">
        <v>33</v>
      </c>
      <c r="B90" s="255"/>
      <c r="C90" s="34">
        <f>H26</f>
        <v>0</v>
      </c>
      <c r="D90" s="61"/>
      <c r="E90" s="60"/>
      <c r="F90" s="61"/>
      <c r="G90" s="64"/>
      <c r="H90" s="59"/>
      <c r="I90" s="15"/>
      <c r="J90" s="34">
        <f>O26</f>
        <v>0</v>
      </c>
      <c r="K90" s="61"/>
      <c r="L90" s="60"/>
      <c r="M90" s="61"/>
      <c r="N90" s="64"/>
      <c r="O90" s="59"/>
      <c r="P90" s="15"/>
      <c r="Q90" s="34">
        <f>V26</f>
        <v>0</v>
      </c>
      <c r="R90" s="61"/>
      <c r="S90" s="60"/>
      <c r="T90" s="61"/>
      <c r="U90" s="64"/>
      <c r="V90" s="59"/>
      <c r="W90" s="15"/>
      <c r="X90" s="34">
        <f>AC26</f>
        <v>0</v>
      </c>
      <c r="Y90" s="61"/>
      <c r="Z90" s="60"/>
      <c r="AA90" s="61"/>
      <c r="AB90" s="64"/>
      <c r="AC90" s="59"/>
      <c r="AD90" s="15"/>
      <c r="AE90" s="34">
        <f>AJ26</f>
        <v>0</v>
      </c>
      <c r="AF90" s="61"/>
      <c r="AG90" s="60"/>
      <c r="AH90" s="61"/>
      <c r="AI90" s="64"/>
      <c r="AJ90" s="59"/>
      <c r="AK90" s="15"/>
    </row>
    <row r="91" spans="1:38" ht="15.75" thickBot="1" x14ac:dyDescent="0.3">
      <c r="A91" s="267" t="s">
        <v>35</v>
      </c>
      <c r="B91" s="268"/>
      <c r="C91" s="65">
        <f>H47</f>
        <v>0</v>
      </c>
      <c r="D91" s="63"/>
      <c r="E91" s="62"/>
      <c r="F91" s="63"/>
      <c r="G91" s="62"/>
      <c r="H91" s="63"/>
      <c r="I91" s="15"/>
      <c r="J91" s="65">
        <f>O47</f>
        <v>0</v>
      </c>
      <c r="K91" s="63"/>
      <c r="L91" s="62"/>
      <c r="M91" s="63"/>
      <c r="N91" s="62"/>
      <c r="O91" s="63"/>
      <c r="P91" s="15"/>
      <c r="Q91" s="65">
        <f>V47</f>
        <v>0</v>
      </c>
      <c r="R91" s="63"/>
      <c r="S91" s="62"/>
      <c r="T91" s="63"/>
      <c r="U91" s="62"/>
      <c r="V91" s="63"/>
      <c r="W91" s="15"/>
      <c r="X91" s="65">
        <f>AC47</f>
        <v>0</v>
      </c>
      <c r="Y91" s="63"/>
      <c r="Z91" s="62"/>
      <c r="AA91" s="63"/>
      <c r="AB91" s="62"/>
      <c r="AC91" s="63"/>
      <c r="AD91" s="15"/>
      <c r="AE91" s="65">
        <f>AJ47</f>
        <v>0</v>
      </c>
      <c r="AF91" s="63"/>
      <c r="AG91" s="62"/>
      <c r="AH91" s="63"/>
      <c r="AI91" s="62"/>
      <c r="AJ91" s="63"/>
      <c r="AK91" s="15"/>
    </row>
    <row r="92" spans="1:38" x14ac:dyDescent="0.25">
      <c r="C92" s="35">
        <f t="shared" ref="C92:H92" si="43">SUM(C86:C91)</f>
        <v>0</v>
      </c>
      <c r="D92" s="35">
        <f t="shared" si="43"/>
        <v>0</v>
      </c>
      <c r="E92" s="35">
        <f t="shared" si="43"/>
        <v>0</v>
      </c>
      <c r="F92" s="35">
        <f t="shared" si="43"/>
        <v>0</v>
      </c>
      <c r="G92" s="35">
        <f t="shared" si="43"/>
        <v>0</v>
      </c>
      <c r="H92" s="35">
        <f t="shared" si="43"/>
        <v>0</v>
      </c>
      <c r="J92" s="35">
        <f t="shared" ref="J92:O92" si="44">SUM(J86:J91)</f>
        <v>0</v>
      </c>
      <c r="K92" s="35">
        <f t="shared" si="44"/>
        <v>0</v>
      </c>
      <c r="L92" s="35">
        <f t="shared" si="44"/>
        <v>0</v>
      </c>
      <c r="M92" s="35">
        <f t="shared" si="44"/>
        <v>0</v>
      </c>
      <c r="N92" s="35">
        <f t="shared" si="44"/>
        <v>0</v>
      </c>
      <c r="O92" s="35">
        <f t="shared" si="44"/>
        <v>0</v>
      </c>
      <c r="Q92" s="35">
        <f t="shared" ref="Q92:V92" si="45">SUM(Q86:Q91)</f>
        <v>0</v>
      </c>
      <c r="R92" s="35">
        <f t="shared" si="45"/>
        <v>0</v>
      </c>
      <c r="S92" s="35">
        <f t="shared" si="45"/>
        <v>0</v>
      </c>
      <c r="T92" s="35">
        <f t="shared" si="45"/>
        <v>0</v>
      </c>
      <c r="U92" s="35">
        <f t="shared" si="45"/>
        <v>0</v>
      </c>
      <c r="V92" s="35">
        <f t="shared" si="45"/>
        <v>0</v>
      </c>
      <c r="X92" s="35">
        <f t="shared" ref="X92:AC92" si="46">SUM(X86:X91)</f>
        <v>0</v>
      </c>
      <c r="Y92" s="35">
        <f t="shared" si="46"/>
        <v>0</v>
      </c>
      <c r="Z92" s="35">
        <f t="shared" si="46"/>
        <v>0</v>
      </c>
      <c r="AA92" s="35">
        <f t="shared" si="46"/>
        <v>0</v>
      </c>
      <c r="AB92" s="35">
        <f t="shared" si="46"/>
        <v>0</v>
      </c>
      <c r="AC92" s="35">
        <f t="shared" si="46"/>
        <v>0</v>
      </c>
      <c r="AE92" s="35">
        <f t="shared" ref="AE92:AJ92" si="47">SUM(AE86:AE91)</f>
        <v>0</v>
      </c>
      <c r="AF92" s="35">
        <f t="shared" si="47"/>
        <v>0</v>
      </c>
      <c r="AG92" s="35">
        <f t="shared" si="47"/>
        <v>0</v>
      </c>
      <c r="AH92" s="35">
        <f t="shared" si="47"/>
        <v>0</v>
      </c>
      <c r="AI92" s="35">
        <f t="shared" si="47"/>
        <v>0</v>
      </c>
      <c r="AJ92" s="35">
        <f t="shared" si="47"/>
        <v>0</v>
      </c>
      <c r="AK92" s="35"/>
    </row>
    <row r="93" spans="1:38" ht="15.75" thickBot="1" x14ac:dyDescent="0.3">
      <c r="C93" s="35"/>
      <c r="D93" s="35"/>
      <c r="E93" s="35"/>
      <c r="F93" s="35"/>
      <c r="G93" s="35"/>
      <c r="H93" s="35"/>
      <c r="I93" s="122"/>
      <c r="J93" s="35"/>
      <c r="K93" s="35"/>
      <c r="L93" s="35"/>
      <c r="M93" s="35"/>
      <c r="N93" s="35"/>
      <c r="O93" s="35"/>
      <c r="P93" s="122"/>
      <c r="Q93" s="35"/>
      <c r="R93" s="35"/>
      <c r="S93" s="35"/>
      <c r="T93" s="35"/>
      <c r="U93" s="35"/>
      <c r="V93" s="35"/>
      <c r="W93" s="122"/>
      <c r="X93" s="35"/>
      <c r="Y93" s="35"/>
      <c r="Z93" s="35"/>
      <c r="AA93" s="35"/>
      <c r="AB93" s="35"/>
      <c r="AC93" s="35"/>
      <c r="AD93" s="122"/>
      <c r="AE93" s="35"/>
      <c r="AF93" s="35"/>
      <c r="AG93" s="35"/>
      <c r="AH93" s="35"/>
      <c r="AI93" s="35"/>
      <c r="AJ93" s="35"/>
      <c r="AK93" s="35"/>
    </row>
    <row r="94" spans="1:38" x14ac:dyDescent="0.25">
      <c r="B94" s="310" t="s">
        <v>163</v>
      </c>
      <c r="C94" s="301"/>
      <c r="D94" s="302"/>
      <c r="E94" s="302"/>
      <c r="F94" s="302"/>
      <c r="G94" s="302"/>
      <c r="H94" s="303"/>
      <c r="I94" s="122"/>
      <c r="J94" s="301"/>
      <c r="K94" s="302"/>
      <c r="L94" s="302"/>
      <c r="M94" s="302"/>
      <c r="N94" s="302"/>
      <c r="O94" s="303"/>
      <c r="P94" s="122"/>
      <c r="Q94" s="301"/>
      <c r="R94" s="302"/>
      <c r="S94" s="302"/>
      <c r="T94" s="302"/>
      <c r="U94" s="302"/>
      <c r="V94" s="303"/>
      <c r="W94" s="122"/>
      <c r="X94" s="301"/>
      <c r="Y94" s="302"/>
      <c r="Z94" s="302"/>
      <c r="AA94" s="302"/>
      <c r="AB94" s="302"/>
      <c r="AC94" s="303"/>
      <c r="AD94" s="122"/>
      <c r="AE94" s="301"/>
      <c r="AF94" s="302"/>
      <c r="AG94" s="302"/>
      <c r="AH94" s="302"/>
      <c r="AI94" s="302"/>
      <c r="AJ94" s="303"/>
      <c r="AK94" s="35"/>
    </row>
    <row r="95" spans="1:38" x14ac:dyDescent="0.25">
      <c r="B95" s="311"/>
      <c r="C95" s="304"/>
      <c r="D95" s="305"/>
      <c r="E95" s="305"/>
      <c r="F95" s="305"/>
      <c r="G95" s="305"/>
      <c r="H95" s="306"/>
      <c r="I95" s="122"/>
      <c r="J95" s="304"/>
      <c r="K95" s="305"/>
      <c r="L95" s="305"/>
      <c r="M95" s="305"/>
      <c r="N95" s="305"/>
      <c r="O95" s="306"/>
      <c r="P95" s="122"/>
      <c r="Q95" s="304"/>
      <c r="R95" s="305"/>
      <c r="S95" s="305"/>
      <c r="T95" s="305"/>
      <c r="U95" s="305"/>
      <c r="V95" s="306"/>
      <c r="W95" s="122"/>
      <c r="X95" s="304"/>
      <c r="Y95" s="305"/>
      <c r="Z95" s="305"/>
      <c r="AA95" s="305"/>
      <c r="AB95" s="305"/>
      <c r="AC95" s="306"/>
      <c r="AD95" s="122"/>
      <c r="AE95" s="304"/>
      <c r="AF95" s="305"/>
      <c r="AG95" s="305"/>
      <c r="AH95" s="305"/>
      <c r="AI95" s="305"/>
      <c r="AJ95" s="306"/>
      <c r="AK95" s="35"/>
    </row>
    <row r="96" spans="1:38" x14ac:dyDescent="0.25">
      <c r="B96" s="311"/>
      <c r="C96" s="304"/>
      <c r="D96" s="305"/>
      <c r="E96" s="305"/>
      <c r="F96" s="305"/>
      <c r="G96" s="305"/>
      <c r="H96" s="306"/>
      <c r="I96" s="122"/>
      <c r="J96" s="304"/>
      <c r="K96" s="305"/>
      <c r="L96" s="305"/>
      <c r="M96" s="305"/>
      <c r="N96" s="305"/>
      <c r="O96" s="306"/>
      <c r="P96" s="122"/>
      <c r="Q96" s="304"/>
      <c r="R96" s="305"/>
      <c r="S96" s="305"/>
      <c r="T96" s="305"/>
      <c r="U96" s="305"/>
      <c r="V96" s="306"/>
      <c r="W96" s="122"/>
      <c r="X96" s="304"/>
      <c r="Y96" s="305"/>
      <c r="Z96" s="305"/>
      <c r="AA96" s="305"/>
      <c r="AB96" s="305"/>
      <c r="AC96" s="306"/>
      <c r="AD96" s="122"/>
      <c r="AE96" s="304"/>
      <c r="AF96" s="305"/>
      <c r="AG96" s="305"/>
      <c r="AH96" s="305"/>
      <c r="AI96" s="305"/>
      <c r="AJ96" s="306"/>
      <c r="AK96" s="35"/>
    </row>
    <row r="97" spans="1:37" x14ac:dyDescent="0.25">
      <c r="B97" s="311"/>
      <c r="C97" s="304"/>
      <c r="D97" s="305"/>
      <c r="E97" s="305"/>
      <c r="F97" s="305"/>
      <c r="G97" s="305"/>
      <c r="H97" s="306"/>
      <c r="I97" s="122"/>
      <c r="J97" s="304"/>
      <c r="K97" s="305"/>
      <c r="L97" s="305"/>
      <c r="M97" s="305"/>
      <c r="N97" s="305"/>
      <c r="O97" s="306"/>
      <c r="P97" s="122"/>
      <c r="Q97" s="304"/>
      <c r="R97" s="305"/>
      <c r="S97" s="305"/>
      <c r="T97" s="305"/>
      <c r="U97" s="305"/>
      <c r="V97" s="306"/>
      <c r="W97" s="122"/>
      <c r="X97" s="304"/>
      <c r="Y97" s="305"/>
      <c r="Z97" s="305"/>
      <c r="AA97" s="305"/>
      <c r="AB97" s="305"/>
      <c r="AC97" s="306"/>
      <c r="AD97" s="122"/>
      <c r="AE97" s="304"/>
      <c r="AF97" s="305"/>
      <c r="AG97" s="305"/>
      <c r="AH97" s="305"/>
      <c r="AI97" s="305"/>
      <c r="AJ97" s="306"/>
      <c r="AK97" s="35"/>
    </row>
    <row r="98" spans="1:37" ht="15.75" thickBot="1" x14ac:dyDescent="0.3">
      <c r="B98" s="312"/>
      <c r="C98" s="307"/>
      <c r="D98" s="308"/>
      <c r="E98" s="308"/>
      <c r="F98" s="308"/>
      <c r="G98" s="308"/>
      <c r="H98" s="309"/>
      <c r="I98" s="122"/>
      <c r="J98" s="307"/>
      <c r="K98" s="308"/>
      <c r="L98" s="308"/>
      <c r="M98" s="308"/>
      <c r="N98" s="308"/>
      <c r="O98" s="309"/>
      <c r="P98" s="122"/>
      <c r="Q98" s="307"/>
      <c r="R98" s="308"/>
      <c r="S98" s="308"/>
      <c r="T98" s="308"/>
      <c r="U98" s="308"/>
      <c r="V98" s="309"/>
      <c r="W98" s="122"/>
      <c r="X98" s="307"/>
      <c r="Y98" s="308"/>
      <c r="Z98" s="308"/>
      <c r="AA98" s="308"/>
      <c r="AB98" s="308"/>
      <c r="AC98" s="309"/>
      <c r="AD98" s="122"/>
      <c r="AE98" s="307"/>
      <c r="AF98" s="308"/>
      <c r="AG98" s="308"/>
      <c r="AH98" s="308"/>
      <c r="AI98" s="308"/>
      <c r="AJ98" s="309"/>
      <c r="AK98" s="35"/>
    </row>
    <row r="99" spans="1:37" x14ac:dyDescent="0.25">
      <c r="B99" s="314" t="s">
        <v>175</v>
      </c>
      <c r="C99" s="313" t="s">
        <v>172</v>
      </c>
      <c r="D99" s="313"/>
      <c r="E99" s="313"/>
      <c r="F99" s="313"/>
      <c r="G99" s="313"/>
      <c r="H99" s="313"/>
      <c r="I99" s="122"/>
      <c r="J99" s="214"/>
      <c r="K99" s="214"/>
      <c r="L99" s="214"/>
      <c r="M99" s="214"/>
      <c r="N99" s="214"/>
      <c r="O99" s="214"/>
      <c r="P99" s="122"/>
      <c r="Q99" s="214"/>
      <c r="R99" s="214"/>
      <c r="S99" s="214"/>
      <c r="T99" s="214"/>
      <c r="U99" s="214"/>
      <c r="V99" s="214"/>
      <c r="W99" s="122"/>
      <c r="X99" s="214"/>
      <c r="Y99" s="214"/>
      <c r="Z99" s="214"/>
      <c r="AA99" s="214"/>
      <c r="AB99" s="214"/>
      <c r="AC99" s="214"/>
      <c r="AD99" s="122"/>
      <c r="AE99" s="214"/>
      <c r="AF99" s="214"/>
      <c r="AG99" s="214"/>
      <c r="AH99" s="214"/>
      <c r="AI99" s="214"/>
      <c r="AJ99" s="218"/>
      <c r="AK99" s="35"/>
    </row>
    <row r="100" spans="1:37" x14ac:dyDescent="0.25">
      <c r="B100" s="315"/>
      <c r="C100" s="286" t="s">
        <v>166</v>
      </c>
      <c r="D100" s="286"/>
      <c r="E100" s="286"/>
      <c r="F100" s="286"/>
      <c r="G100" s="286"/>
      <c r="H100" s="286"/>
      <c r="I100" s="122"/>
      <c r="J100" s="305"/>
      <c r="K100" s="305"/>
      <c r="L100" s="305"/>
      <c r="M100" s="305"/>
      <c r="N100" s="305"/>
      <c r="O100" s="305"/>
      <c r="P100" s="122"/>
      <c r="Q100" s="305"/>
      <c r="R100" s="305"/>
      <c r="S100" s="305"/>
      <c r="T100" s="305"/>
      <c r="U100" s="305"/>
      <c r="V100" s="305"/>
      <c r="W100" s="122"/>
      <c r="X100" s="305"/>
      <c r="Y100" s="305"/>
      <c r="Z100" s="305"/>
      <c r="AA100" s="305"/>
      <c r="AB100" s="305"/>
      <c r="AC100" s="305"/>
      <c r="AD100" s="122"/>
      <c r="AE100" s="305"/>
      <c r="AF100" s="305"/>
      <c r="AG100" s="305"/>
      <c r="AH100" s="305"/>
      <c r="AI100" s="305"/>
      <c r="AJ100" s="306"/>
      <c r="AK100" s="35"/>
    </row>
    <row r="101" spans="1:37" x14ac:dyDescent="0.25">
      <c r="B101" s="315"/>
      <c r="C101" s="286" t="s">
        <v>170</v>
      </c>
      <c r="D101" s="286"/>
      <c r="E101" s="286"/>
      <c r="F101" s="286"/>
      <c r="G101" s="286"/>
      <c r="H101" s="286"/>
      <c r="I101" s="122"/>
      <c r="J101" s="215"/>
      <c r="K101" s="215"/>
      <c r="L101" s="215"/>
      <c r="M101" s="215"/>
      <c r="N101" s="215"/>
      <c r="O101" s="215"/>
      <c r="P101" s="122"/>
      <c r="Q101" s="215"/>
      <c r="R101" s="215"/>
      <c r="S101" s="215"/>
      <c r="T101" s="215"/>
      <c r="U101" s="215"/>
      <c r="V101" s="215"/>
      <c r="W101" s="122"/>
      <c r="X101" s="215"/>
      <c r="Y101" s="215"/>
      <c r="Z101" s="215"/>
      <c r="AA101" s="215"/>
      <c r="AB101" s="215"/>
      <c r="AC101" s="215"/>
      <c r="AD101" s="122"/>
      <c r="AE101" s="215"/>
      <c r="AF101" s="215"/>
      <c r="AG101" s="215"/>
      <c r="AH101" s="215"/>
      <c r="AI101" s="215"/>
      <c r="AJ101" s="219"/>
      <c r="AK101" s="35"/>
    </row>
    <row r="102" spans="1:37" x14ac:dyDescent="0.25">
      <c r="B102" s="315"/>
      <c r="C102" s="286" t="s">
        <v>164</v>
      </c>
      <c r="D102" s="286"/>
      <c r="E102" s="286"/>
      <c r="F102" s="286"/>
      <c r="G102" s="286"/>
      <c r="H102" s="286"/>
      <c r="I102" s="122"/>
      <c r="J102" s="305"/>
      <c r="K102" s="305"/>
      <c r="L102" s="305"/>
      <c r="M102" s="305"/>
      <c r="N102" s="305"/>
      <c r="O102" s="305"/>
      <c r="P102" s="122"/>
      <c r="Q102" s="305"/>
      <c r="R102" s="305"/>
      <c r="S102" s="305"/>
      <c r="T102" s="305"/>
      <c r="U102" s="305"/>
      <c r="V102" s="305"/>
      <c r="W102" s="122"/>
      <c r="X102" s="305"/>
      <c r="Y102" s="305"/>
      <c r="Z102" s="305"/>
      <c r="AA102" s="305"/>
      <c r="AB102" s="305"/>
      <c r="AC102" s="305"/>
      <c r="AD102" s="122"/>
      <c r="AE102" s="305"/>
      <c r="AF102" s="305"/>
      <c r="AG102" s="305"/>
      <c r="AH102" s="305"/>
      <c r="AI102" s="305"/>
      <c r="AJ102" s="306"/>
      <c r="AK102" s="35"/>
    </row>
    <row r="103" spans="1:37" x14ac:dyDescent="0.25">
      <c r="B103" s="315"/>
      <c r="C103" s="286" t="s">
        <v>165</v>
      </c>
      <c r="D103" s="286"/>
      <c r="E103" s="286"/>
      <c r="F103" s="286"/>
      <c r="G103" s="286"/>
      <c r="H103" s="286"/>
      <c r="I103" s="122"/>
      <c r="J103" s="305"/>
      <c r="K103" s="305"/>
      <c r="L103" s="305"/>
      <c r="M103" s="305"/>
      <c r="N103" s="305"/>
      <c r="O103" s="305"/>
      <c r="P103" s="122"/>
      <c r="Q103" s="305"/>
      <c r="R103" s="305"/>
      <c r="S103" s="305"/>
      <c r="T103" s="305"/>
      <c r="U103" s="305"/>
      <c r="V103" s="305"/>
      <c r="W103" s="122"/>
      <c r="X103" s="305"/>
      <c r="Y103" s="305"/>
      <c r="Z103" s="305"/>
      <c r="AA103" s="305"/>
      <c r="AB103" s="305"/>
      <c r="AC103" s="305"/>
      <c r="AD103" s="122"/>
      <c r="AE103" s="305"/>
      <c r="AF103" s="305"/>
      <c r="AG103" s="305"/>
      <c r="AH103" s="305"/>
      <c r="AI103" s="305"/>
      <c r="AJ103" s="306"/>
      <c r="AK103" s="35"/>
    </row>
    <row r="104" spans="1:37" x14ac:dyDescent="0.25">
      <c r="B104" s="315"/>
      <c r="C104" s="286" t="s">
        <v>174</v>
      </c>
      <c r="D104" s="286"/>
      <c r="E104" s="286"/>
      <c r="F104" s="286"/>
      <c r="G104" s="286"/>
      <c r="H104" s="286"/>
      <c r="I104" s="122"/>
      <c r="J104" s="305"/>
      <c r="K104" s="305"/>
      <c r="L104" s="305"/>
      <c r="M104" s="305"/>
      <c r="N104" s="305"/>
      <c r="O104" s="305"/>
      <c r="P104" s="122"/>
      <c r="Q104" s="305"/>
      <c r="R104" s="305"/>
      <c r="S104" s="305"/>
      <c r="T104" s="305"/>
      <c r="U104" s="305"/>
      <c r="V104" s="305"/>
      <c r="W104" s="122"/>
      <c r="X104" s="305"/>
      <c r="Y104" s="305"/>
      <c r="Z104" s="305"/>
      <c r="AA104" s="305"/>
      <c r="AB104" s="305"/>
      <c r="AC104" s="305"/>
      <c r="AD104" s="122"/>
      <c r="AE104" s="305"/>
      <c r="AF104" s="305"/>
      <c r="AG104" s="305"/>
      <c r="AH104" s="305"/>
      <c r="AI104" s="305"/>
      <c r="AJ104" s="306"/>
      <c r="AK104" s="35"/>
    </row>
    <row r="105" spans="1:37" x14ac:dyDescent="0.25">
      <c r="B105" s="315"/>
      <c r="C105" s="286" t="s">
        <v>168</v>
      </c>
      <c r="D105" s="286"/>
      <c r="E105" s="286"/>
      <c r="F105" s="286"/>
      <c r="G105" s="286"/>
      <c r="H105" s="286"/>
      <c r="I105" s="122"/>
      <c r="J105" s="305"/>
      <c r="K105" s="305"/>
      <c r="L105" s="305"/>
      <c r="M105" s="305"/>
      <c r="N105" s="305"/>
      <c r="O105" s="305"/>
      <c r="P105" s="122"/>
      <c r="Q105" s="305"/>
      <c r="R105" s="305"/>
      <c r="S105" s="305"/>
      <c r="T105" s="305"/>
      <c r="U105" s="305"/>
      <c r="V105" s="305"/>
      <c r="W105" s="122"/>
      <c r="X105" s="305"/>
      <c r="Y105" s="305"/>
      <c r="Z105" s="305"/>
      <c r="AA105" s="305"/>
      <c r="AB105" s="305"/>
      <c r="AC105" s="305"/>
      <c r="AD105" s="122"/>
      <c r="AE105" s="305"/>
      <c r="AF105" s="305"/>
      <c r="AG105" s="305"/>
      <c r="AH105" s="305"/>
      <c r="AI105" s="305"/>
      <c r="AJ105" s="306"/>
      <c r="AK105" s="35"/>
    </row>
    <row r="106" spans="1:37" x14ac:dyDescent="0.25">
      <c r="B106" s="315"/>
      <c r="C106" s="286" t="s">
        <v>173</v>
      </c>
      <c r="D106" s="286"/>
      <c r="E106" s="286"/>
      <c r="F106" s="286"/>
      <c r="G106" s="286"/>
      <c r="H106" s="286"/>
      <c r="I106" s="122"/>
      <c r="J106" s="215"/>
      <c r="K106" s="215"/>
      <c r="L106" s="215"/>
      <c r="M106" s="215"/>
      <c r="N106" s="215"/>
      <c r="O106" s="215"/>
      <c r="P106" s="122"/>
      <c r="Q106" s="215"/>
      <c r="R106" s="215"/>
      <c r="S106" s="215"/>
      <c r="T106" s="215"/>
      <c r="U106" s="215"/>
      <c r="V106" s="215"/>
      <c r="W106" s="122"/>
      <c r="X106" s="215"/>
      <c r="Y106" s="215"/>
      <c r="Z106" s="215"/>
      <c r="AA106" s="215"/>
      <c r="AB106" s="215"/>
      <c r="AC106" s="215"/>
      <c r="AD106" s="122"/>
      <c r="AE106" s="215"/>
      <c r="AF106" s="215"/>
      <c r="AG106" s="215"/>
      <c r="AH106" s="215"/>
      <c r="AI106" s="215"/>
      <c r="AJ106" s="219"/>
      <c r="AK106" s="35"/>
    </row>
    <row r="107" spans="1:37" x14ac:dyDescent="0.25">
      <c r="B107" s="315"/>
      <c r="C107" s="286" t="s">
        <v>167</v>
      </c>
      <c r="D107" s="286"/>
      <c r="E107" s="286"/>
      <c r="F107" s="286"/>
      <c r="G107" s="286"/>
      <c r="H107" s="286"/>
      <c r="I107" s="122"/>
      <c r="J107" s="215"/>
      <c r="K107" s="215"/>
      <c r="L107" s="215"/>
      <c r="M107" s="215"/>
      <c r="N107" s="215"/>
      <c r="O107" s="215"/>
      <c r="P107" s="122"/>
      <c r="Q107" s="215"/>
      <c r="R107" s="215"/>
      <c r="S107" s="215"/>
      <c r="T107" s="215"/>
      <c r="U107" s="215"/>
      <c r="V107" s="215"/>
      <c r="W107" s="122"/>
      <c r="X107" s="215"/>
      <c r="Y107" s="215"/>
      <c r="Z107" s="215"/>
      <c r="AA107" s="215"/>
      <c r="AB107" s="215"/>
      <c r="AC107" s="215"/>
      <c r="AD107" s="122"/>
      <c r="AE107" s="215"/>
      <c r="AF107" s="215"/>
      <c r="AG107" s="215"/>
      <c r="AH107" s="215"/>
      <c r="AI107" s="215"/>
      <c r="AJ107" s="219"/>
      <c r="AK107" s="35"/>
    </row>
    <row r="108" spans="1:37" x14ac:dyDescent="0.25">
      <c r="B108" s="315"/>
      <c r="C108" s="286" t="s">
        <v>169</v>
      </c>
      <c r="D108" s="286"/>
      <c r="E108" s="286"/>
      <c r="F108" s="286"/>
      <c r="G108" s="286"/>
      <c r="H108" s="286"/>
      <c r="I108" s="122"/>
      <c r="J108" s="215"/>
      <c r="K108" s="215"/>
      <c r="L108" s="215"/>
      <c r="M108" s="215"/>
      <c r="N108" s="215"/>
      <c r="O108" s="215"/>
      <c r="P108" s="122"/>
      <c r="Q108" s="215"/>
      <c r="R108" s="215"/>
      <c r="S108" s="215"/>
      <c r="T108" s="215"/>
      <c r="U108" s="215"/>
      <c r="V108" s="215"/>
      <c r="W108" s="122"/>
      <c r="X108" s="215"/>
      <c r="Y108" s="215"/>
      <c r="Z108" s="215"/>
      <c r="AA108" s="215"/>
      <c r="AB108" s="215"/>
      <c r="AC108" s="215"/>
      <c r="AD108" s="122"/>
      <c r="AE108" s="215"/>
      <c r="AF108" s="215"/>
      <c r="AG108" s="215"/>
      <c r="AH108" s="215"/>
      <c r="AI108" s="215"/>
      <c r="AJ108" s="219"/>
      <c r="AK108" s="35"/>
    </row>
    <row r="109" spans="1:37" ht="15.75" thickBot="1" x14ac:dyDescent="0.3">
      <c r="B109" s="316"/>
      <c r="C109" s="266" t="s">
        <v>171</v>
      </c>
      <c r="D109" s="266"/>
      <c r="E109" s="266"/>
      <c r="F109" s="266"/>
      <c r="G109" s="266"/>
      <c r="H109" s="266"/>
      <c r="I109" s="133"/>
      <c r="J109" s="216"/>
      <c r="K109" s="216"/>
      <c r="L109" s="216"/>
      <c r="M109" s="216"/>
      <c r="N109" s="216"/>
      <c r="O109" s="216"/>
      <c r="P109" s="133"/>
      <c r="Q109" s="216"/>
      <c r="R109" s="216"/>
      <c r="S109" s="216"/>
      <c r="T109" s="216"/>
      <c r="U109" s="216"/>
      <c r="V109" s="216"/>
      <c r="W109" s="133"/>
      <c r="X109" s="216"/>
      <c r="Y109" s="216"/>
      <c r="Z109" s="216"/>
      <c r="AA109" s="216"/>
      <c r="AB109" s="216"/>
      <c r="AC109" s="216"/>
      <c r="AD109" s="133"/>
      <c r="AE109" s="216"/>
      <c r="AF109" s="216"/>
      <c r="AG109" s="216"/>
      <c r="AH109" s="216"/>
      <c r="AI109" s="216"/>
      <c r="AJ109" s="217"/>
      <c r="AK109" s="35"/>
    </row>
    <row r="110" spans="1:37" ht="15.75" thickBot="1" x14ac:dyDescent="0.3">
      <c r="C110" s="1"/>
      <c r="D110" s="1"/>
    </row>
    <row r="111" spans="1:37" x14ac:dyDescent="0.25">
      <c r="A111" s="225" t="s">
        <v>84</v>
      </c>
      <c r="B111" s="226"/>
      <c r="C111" s="110" t="s">
        <v>40</v>
      </c>
      <c r="D111" s="111" t="s">
        <v>1</v>
      </c>
      <c r="E111" s="112" t="s">
        <v>2</v>
      </c>
      <c r="F111" s="112" t="s">
        <v>41</v>
      </c>
      <c r="G111" s="113" t="s">
        <v>36</v>
      </c>
      <c r="H111" s="114" t="s">
        <v>42</v>
      </c>
      <c r="J111" s="234" t="s">
        <v>86</v>
      </c>
      <c r="K111" s="235"/>
      <c r="L111" s="235"/>
      <c r="M111" s="235"/>
      <c r="N111" s="235"/>
      <c r="O111" s="236"/>
    </row>
    <row r="112" spans="1:37" ht="15.75" thickBot="1" x14ac:dyDescent="0.3">
      <c r="A112" s="227"/>
      <c r="B112" s="228"/>
      <c r="C112" s="115">
        <f>SUM(C62,J62,Q62,X62,AE62)</f>
        <v>0</v>
      </c>
      <c r="D112" s="116">
        <f t="shared" ref="D112:H112" si="48">SUM(D62,K62,R62,Y62,AF62)</f>
        <v>0</v>
      </c>
      <c r="E112" s="116">
        <f t="shared" si="48"/>
        <v>0</v>
      </c>
      <c r="F112" s="116">
        <f t="shared" si="48"/>
        <v>0</v>
      </c>
      <c r="G112" s="116">
        <f t="shared" si="48"/>
        <v>0</v>
      </c>
      <c r="H112" s="117">
        <f t="shared" si="48"/>
        <v>0</v>
      </c>
      <c r="J112" s="231">
        <f>SUM(C112:H112)</f>
        <v>0</v>
      </c>
      <c r="K112" s="232"/>
      <c r="L112" s="232"/>
      <c r="M112" s="232"/>
      <c r="N112" s="232"/>
      <c r="O112" s="233"/>
    </row>
    <row r="113" spans="1:8" ht="15.75" thickBot="1" x14ac:dyDescent="0.3">
      <c r="A113" s="229" t="s">
        <v>85</v>
      </c>
      <c r="B113" s="230"/>
      <c r="C113" s="108">
        <f>C112/5</f>
        <v>0</v>
      </c>
      <c r="D113" s="108">
        <f t="shared" ref="D113:H113" si="49">D112/5</f>
        <v>0</v>
      </c>
      <c r="E113" s="108">
        <f t="shared" si="49"/>
        <v>0</v>
      </c>
      <c r="F113" s="108">
        <f t="shared" si="49"/>
        <v>0</v>
      </c>
      <c r="G113" s="108">
        <f t="shared" si="49"/>
        <v>0</v>
      </c>
      <c r="H113" s="109">
        <f t="shared" si="49"/>
        <v>0</v>
      </c>
    </row>
    <row r="114" spans="1:8" x14ac:dyDescent="0.25">
      <c r="A114" s="35"/>
    </row>
    <row r="115" spans="1:8" x14ac:dyDescent="0.25">
      <c r="A115" s="35"/>
    </row>
    <row r="116" spans="1:8" x14ac:dyDescent="0.25">
      <c r="A116" s="35"/>
    </row>
    <row r="117" spans="1:8" x14ac:dyDescent="0.25">
      <c r="A117" s="35"/>
    </row>
  </sheetData>
  <mergeCells count="161">
    <mergeCell ref="AM4:AO4"/>
    <mergeCell ref="AP4:AR4"/>
    <mergeCell ref="AS4:AU4"/>
    <mergeCell ref="AV4:AX4"/>
    <mergeCell ref="AY4:BA4"/>
    <mergeCell ref="BB4:BD4"/>
    <mergeCell ref="C3:AJ3"/>
    <mergeCell ref="C4:H4"/>
    <mergeCell ref="J4:O4"/>
    <mergeCell ref="Q4:V4"/>
    <mergeCell ref="X4:AC4"/>
    <mergeCell ref="AE4:AJ4"/>
    <mergeCell ref="AZ5:AZ6"/>
    <mergeCell ref="BA5:BA6"/>
    <mergeCell ref="BB5:BB6"/>
    <mergeCell ref="BC5:BC6"/>
    <mergeCell ref="BD5:BD6"/>
    <mergeCell ref="A6:B6"/>
    <mergeCell ref="AT5:AT6"/>
    <mergeCell ref="AU5:AU6"/>
    <mergeCell ref="AV5:AV6"/>
    <mergeCell ref="AW5:AW6"/>
    <mergeCell ref="AX5:AX6"/>
    <mergeCell ref="AY5:AY6"/>
    <mergeCell ref="AN5:AN6"/>
    <mergeCell ref="AO5:AO6"/>
    <mergeCell ref="AP5:AP6"/>
    <mergeCell ref="AQ5:AQ6"/>
    <mergeCell ref="AR5:AR6"/>
    <mergeCell ref="AS5:AS6"/>
    <mergeCell ref="C5:H5"/>
    <mergeCell ref="J5:O5"/>
    <mergeCell ref="Q5:V5"/>
    <mergeCell ref="X5:AC5"/>
    <mergeCell ref="AE5:AJ5"/>
    <mergeCell ref="AM5:AM6"/>
    <mergeCell ref="A13:B13"/>
    <mergeCell ref="A14:B14"/>
    <mergeCell ref="A15:B15"/>
    <mergeCell ref="A17:B17"/>
    <mergeCell ref="A18:B18"/>
    <mergeCell ref="A19:B19"/>
    <mergeCell ref="A7:B7"/>
    <mergeCell ref="A8:B8"/>
    <mergeCell ref="A9:B9"/>
    <mergeCell ref="A10:B10"/>
    <mergeCell ref="A11:B11"/>
    <mergeCell ref="A12:B12"/>
    <mergeCell ref="A26:B26"/>
    <mergeCell ref="A27:B27"/>
    <mergeCell ref="A28:B28"/>
    <mergeCell ref="A29:B29"/>
    <mergeCell ref="A30:B30"/>
    <mergeCell ref="A31:B31"/>
    <mergeCell ref="A20:B20"/>
    <mergeCell ref="A21:B21"/>
    <mergeCell ref="A22:B22"/>
    <mergeCell ref="A23:B23"/>
    <mergeCell ref="A24:B24"/>
    <mergeCell ref="A25:B25"/>
    <mergeCell ref="A39:B39"/>
    <mergeCell ref="A40:B40"/>
    <mergeCell ref="A41:B41"/>
    <mergeCell ref="A43:B43"/>
    <mergeCell ref="A44:B44"/>
    <mergeCell ref="A45:B45"/>
    <mergeCell ref="A33:B33"/>
    <mergeCell ref="A34:B34"/>
    <mergeCell ref="A35:B35"/>
    <mergeCell ref="A36:B36"/>
    <mergeCell ref="A37:B37"/>
    <mergeCell ref="A38:B38"/>
    <mergeCell ref="A52:B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78:B78"/>
    <mergeCell ref="A79:B79"/>
    <mergeCell ref="A85:B85"/>
    <mergeCell ref="A86:B86"/>
    <mergeCell ref="A87:B87"/>
    <mergeCell ref="A88:B88"/>
    <mergeCell ref="A58:B58"/>
    <mergeCell ref="A62:B62"/>
    <mergeCell ref="A65:B65"/>
    <mergeCell ref="A66:B66"/>
    <mergeCell ref="A73:B73"/>
    <mergeCell ref="A74:B74"/>
    <mergeCell ref="A89:B89"/>
    <mergeCell ref="A90:B90"/>
    <mergeCell ref="A91:B91"/>
    <mergeCell ref="B94:B98"/>
    <mergeCell ref="C94:H94"/>
    <mergeCell ref="J94:O94"/>
    <mergeCell ref="C96:H96"/>
    <mergeCell ref="J96:O96"/>
    <mergeCell ref="C98:H98"/>
    <mergeCell ref="J98:O98"/>
    <mergeCell ref="Q96:V96"/>
    <mergeCell ref="X96:AC96"/>
    <mergeCell ref="AE96:AJ96"/>
    <mergeCell ref="C97:H97"/>
    <mergeCell ref="J97:O97"/>
    <mergeCell ref="Q97:V97"/>
    <mergeCell ref="X97:AC97"/>
    <mergeCell ref="AE97:AJ97"/>
    <mergeCell ref="Q94:V94"/>
    <mergeCell ref="X94:AC94"/>
    <mergeCell ref="AE94:AJ94"/>
    <mergeCell ref="C95:H95"/>
    <mergeCell ref="J95:O95"/>
    <mergeCell ref="Q95:V95"/>
    <mergeCell ref="X95:AC95"/>
    <mergeCell ref="AE95:AJ95"/>
    <mergeCell ref="Q102:V102"/>
    <mergeCell ref="X102:AC102"/>
    <mergeCell ref="AE102:AJ102"/>
    <mergeCell ref="Q98:V98"/>
    <mergeCell ref="X98:AC98"/>
    <mergeCell ref="AE98:AJ98"/>
    <mergeCell ref="C99:H99"/>
    <mergeCell ref="C100:H100"/>
    <mergeCell ref="J100:O100"/>
    <mergeCell ref="Q100:V100"/>
    <mergeCell ref="X100:AC100"/>
    <mergeCell ref="AE100:AJ100"/>
    <mergeCell ref="Q105:V105"/>
    <mergeCell ref="X105:AC105"/>
    <mergeCell ref="AE105:AJ105"/>
    <mergeCell ref="C106:H106"/>
    <mergeCell ref="C103:H103"/>
    <mergeCell ref="J103:O103"/>
    <mergeCell ref="Q103:V103"/>
    <mergeCell ref="X103:AC103"/>
    <mergeCell ref="AE103:AJ103"/>
    <mergeCell ref="C104:H104"/>
    <mergeCell ref="J104:O104"/>
    <mergeCell ref="Q104:V104"/>
    <mergeCell ref="X104:AC104"/>
    <mergeCell ref="AE104:AJ104"/>
    <mergeCell ref="A113:B113"/>
    <mergeCell ref="C107:H107"/>
    <mergeCell ref="C108:H108"/>
    <mergeCell ref="C109:H109"/>
    <mergeCell ref="A111:B112"/>
    <mergeCell ref="J111:O111"/>
    <mergeCell ref="J112:O112"/>
    <mergeCell ref="C105:H105"/>
    <mergeCell ref="J105:O105"/>
    <mergeCell ref="B99:B109"/>
    <mergeCell ref="C101:H101"/>
    <mergeCell ref="C102:H102"/>
    <mergeCell ref="J102:O102"/>
  </mergeCells>
  <conditionalFormatting sqref="AR7:AR15 AU7:AU15 AX7:AX15 BA7:BA15 BD7:BD15 AO7:AO15">
    <cfRule type="colorScale" priority="8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7:BD15">
    <cfRule type="colorScale" priority="8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2:BA43 AX34 BD34:BD35 AO34:AO35 AR39 AU39:AU40 AR42:AR43 AX40:AX43 AU42:AU43 BD41:BD43 BD38:BD39 AX37:AX38 AO37:AO43">
    <cfRule type="colorScale" priority="8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4:BD35 BD41:BD43 BD38:BD39">
    <cfRule type="colorScale" priority="8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9:AR61 AU59:AU61 AX59:AX61 BA53:BA61 BD53:BD54 AO53 AO55 AO59:AO61 BD56:BD57 BD59:BD61">
    <cfRule type="colorScale" priority="8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3:BD54 BD56:BD57 BD59:BD61">
    <cfRule type="colorScale" priority="8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7 AR28 AX28:AX31 BA27:BA31 BD29:BD31 BD26:BD27 AO28 AU30:AU31 AO30:AO31">
    <cfRule type="colorScale" priority="8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9:BD31 BD26:BD27">
    <cfRule type="colorScale" priority="7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19">
    <cfRule type="colorScale" priority="7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18">
    <cfRule type="colorScale" priority="7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19">
    <cfRule type="colorScale" priority="7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0">
    <cfRule type="colorScale" priority="7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0">
    <cfRule type="colorScale" priority="7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0 AU20">
    <cfRule type="colorScale" priority="7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22">
    <cfRule type="colorScale" priority="7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18:AU19 AR18 AX19:AX21 BA18:BA26 BD18 AO18:AO26 AU21:AU25 AX23:AX26 BD24:BD25 BD21:BD22 AR21:AR23">
    <cfRule type="colorScale" priority="8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4:BD25 BD18 BD21:BD22">
    <cfRule type="colorScale" priority="8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3">
    <cfRule type="colorScale" priority="7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3">
    <cfRule type="colorScale" priority="7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4">
    <cfRule type="colorScale" priority="6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5">
    <cfRule type="colorScale" priority="6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6 AR26">
    <cfRule type="colorScale" priority="6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8">
    <cfRule type="colorScale" priority="6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8">
    <cfRule type="colorScale" priority="6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27">
    <cfRule type="colorScale" priority="6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7">
    <cfRule type="colorScale" priority="6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27">
    <cfRule type="colorScale" priority="6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8">
    <cfRule type="colorScale" priority="6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29">
    <cfRule type="colorScale" priority="6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9">
    <cfRule type="colorScale" priority="5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9">
    <cfRule type="colorScale" priority="5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0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1">
    <cfRule type="colorScale" priority="5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4">
    <cfRule type="colorScale" priority="5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4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8">
    <cfRule type="colorScale" priority="5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8">
    <cfRule type="colorScale" priority="5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0">
    <cfRule type="colorScale" priority="5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9">
    <cfRule type="colorScale" priority="5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41">
    <cfRule type="colorScale" priority="4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0">
    <cfRule type="colorScale" priority="4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7">
    <cfRule type="colorScale" priority="4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4">
    <cfRule type="colorScale" priority="4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5:BA36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7">
    <cfRule type="colorScale" priority="4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8">
    <cfRule type="colorScale" priority="4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9">
    <cfRule type="colorScale" priority="4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0">
    <cfRule type="colorScale" priority="4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1">
    <cfRule type="colorScale" priority="4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5">
    <cfRule type="colorScale" priority="3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7">
    <cfRule type="colorScale" priority="3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1">
    <cfRule type="colorScale" priority="3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46">
    <cfRule type="colorScale" priority="3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44:AO45 BA44:BA52 BD44:BD45 AO47:AO51 BD47:BD48 BD50:BD52">
    <cfRule type="colorScale" priority="8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4:BD45 BD47:BD48 BD50:BD52">
    <cfRule type="colorScale" priority="9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6">
    <cfRule type="colorScale" priority="3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6">
    <cfRule type="colorScale" priority="3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8">
    <cfRule type="colorScale" priority="3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48">
    <cfRule type="colorScale" priority="3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0">
    <cfRule type="colorScale" priority="3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1">
    <cfRule type="colorScale" priority="3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2">
    <cfRule type="colorScale" priority="2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4">
    <cfRule type="colorScale" priority="2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6">
    <cfRule type="colorScale" priority="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7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4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5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6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8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9"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9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5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5">
    <cfRule type="colorScale" priority="1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8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8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7:AO35 AR7:AR35 AU7:AU34 AX7:AX34 BD7:BD35 AU38:AU58 AX37:AX58 BD37:BD58 AR37:AR51 AO37:AO58 BA7:BA58 AR53:AR58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5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5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5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5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6 BD36 AO36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6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36 AX36 BD36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6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6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6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6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2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7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7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rintOptions horizontalCentered="1"/>
  <pageMargins left="0.2" right="0.2" top="0.25" bottom="0.25" header="0" footer="0"/>
  <pageSetup scale="5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BV117"/>
  <sheetViews>
    <sheetView topLeftCell="A52" zoomScale="70" zoomScaleNormal="70" workbookViewId="0">
      <selection activeCell="AE6" sqref="AE6"/>
    </sheetView>
  </sheetViews>
  <sheetFormatPr defaultRowHeight="15" x14ac:dyDescent="0.25"/>
  <cols>
    <col min="1" max="1" width="9.140625" style="5"/>
    <col min="2" max="2" width="23.7109375" style="5" customWidth="1"/>
    <col min="3" max="8" width="7.28515625" style="5" customWidth="1"/>
    <col min="9" max="9" width="2" style="5" customWidth="1"/>
    <col min="10" max="15" width="7.28515625" style="5" customWidth="1"/>
    <col min="16" max="16" width="2" style="5" customWidth="1"/>
    <col min="17" max="22" width="7.28515625" style="5" customWidth="1"/>
    <col min="23" max="23" width="2" style="5" customWidth="1"/>
    <col min="24" max="29" width="7.28515625" style="5" customWidth="1"/>
    <col min="30" max="30" width="2" style="5" customWidth="1"/>
    <col min="31" max="36" width="7.28515625" style="5" customWidth="1"/>
    <col min="37" max="37" width="6.5703125" style="5" customWidth="1"/>
    <col min="38" max="38" width="31" style="5" customWidth="1"/>
    <col min="39" max="43" width="9.140625" style="5"/>
    <col min="44" max="44" width="10" style="5" bestFit="1" customWidth="1"/>
    <col min="45" max="47" width="9.140625" style="1"/>
    <col min="48" max="16384" width="9.140625" style="5"/>
  </cols>
  <sheetData>
    <row r="1" spans="1:56" x14ac:dyDescent="0.25">
      <c r="A1" s="1"/>
      <c r="B1" s="1"/>
      <c r="C1" s="1"/>
      <c r="D1" s="1"/>
      <c r="E1" s="1"/>
      <c r="F1" s="1"/>
      <c r="G1" s="1"/>
      <c r="H1" s="1"/>
      <c r="I1" s="1"/>
    </row>
    <row r="2" spans="1:56" ht="15.75" thickBot="1" x14ac:dyDescent="0.3">
      <c r="A2" s="2" t="s">
        <v>0</v>
      </c>
    </row>
    <row r="3" spans="1:56" ht="18.75" thickBot="1" x14ac:dyDescent="0.3">
      <c r="A3" s="3">
        <v>2020</v>
      </c>
      <c r="B3" s="6" t="s">
        <v>99</v>
      </c>
      <c r="C3" s="261" t="s">
        <v>38</v>
      </c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  <c r="Y3" s="262"/>
      <c r="Z3" s="262"/>
      <c r="AA3" s="262"/>
      <c r="AB3" s="262"/>
      <c r="AC3" s="262"/>
      <c r="AD3" s="262"/>
      <c r="AE3" s="262"/>
      <c r="AF3" s="262"/>
      <c r="AG3" s="262"/>
      <c r="AH3" s="262"/>
      <c r="AI3" s="262"/>
      <c r="AJ3" s="263"/>
      <c r="AK3" s="124"/>
      <c r="AM3" s="122"/>
      <c r="AN3" s="122"/>
      <c r="AO3" s="122"/>
      <c r="AP3" s="122"/>
      <c r="AQ3" s="122"/>
      <c r="AR3" s="122"/>
      <c r="AS3" s="194"/>
      <c r="AT3" s="194"/>
      <c r="AU3" s="194"/>
      <c r="AV3" s="122"/>
      <c r="AW3" s="122"/>
      <c r="AX3" s="122"/>
      <c r="AY3" s="122"/>
      <c r="AZ3" s="122"/>
      <c r="BA3" s="122"/>
      <c r="BB3" s="122"/>
      <c r="BC3" s="122"/>
      <c r="BD3" s="122"/>
    </row>
    <row r="4" spans="1:56" x14ac:dyDescent="0.25">
      <c r="B4" s="6" t="s">
        <v>39</v>
      </c>
      <c r="C4" s="240" t="s">
        <v>79</v>
      </c>
      <c r="D4" s="241"/>
      <c r="E4" s="241"/>
      <c r="F4" s="241"/>
      <c r="G4" s="241"/>
      <c r="H4" s="242"/>
      <c r="I4" s="29"/>
      <c r="J4" s="240" t="s">
        <v>78</v>
      </c>
      <c r="K4" s="241"/>
      <c r="L4" s="241"/>
      <c r="M4" s="241"/>
      <c r="N4" s="241"/>
      <c r="O4" s="242"/>
      <c r="P4" s="29"/>
      <c r="Q4" s="240" t="s">
        <v>77</v>
      </c>
      <c r="R4" s="241"/>
      <c r="S4" s="241"/>
      <c r="T4" s="241"/>
      <c r="U4" s="241"/>
      <c r="V4" s="242"/>
      <c r="W4" s="29"/>
      <c r="X4" s="240" t="s">
        <v>80</v>
      </c>
      <c r="Y4" s="241"/>
      <c r="Z4" s="241"/>
      <c r="AA4" s="241"/>
      <c r="AB4" s="241"/>
      <c r="AC4" s="242"/>
      <c r="AD4" s="29"/>
      <c r="AE4" s="243" t="s">
        <v>81</v>
      </c>
      <c r="AF4" s="244"/>
      <c r="AG4" s="244"/>
      <c r="AH4" s="244"/>
      <c r="AI4" s="244"/>
      <c r="AJ4" s="245"/>
      <c r="AK4" s="208"/>
      <c r="AL4" s="29"/>
      <c r="AM4" s="277" t="s">
        <v>40</v>
      </c>
      <c r="AN4" s="278"/>
      <c r="AO4" s="279"/>
      <c r="AP4" s="277" t="s">
        <v>1</v>
      </c>
      <c r="AQ4" s="278"/>
      <c r="AR4" s="279"/>
      <c r="AS4" s="292" t="s">
        <v>2</v>
      </c>
      <c r="AT4" s="293"/>
      <c r="AU4" s="294"/>
      <c r="AV4" s="292" t="s">
        <v>41</v>
      </c>
      <c r="AW4" s="293"/>
      <c r="AX4" s="294"/>
      <c r="AY4" s="295" t="s">
        <v>36</v>
      </c>
      <c r="AZ4" s="296"/>
      <c r="BA4" s="297"/>
      <c r="BB4" s="298" t="s">
        <v>42</v>
      </c>
      <c r="BC4" s="299"/>
      <c r="BD4" s="300"/>
    </row>
    <row r="5" spans="1:56" ht="15.75" customHeight="1" thickBot="1" x14ac:dyDescent="0.3">
      <c r="A5" s="28"/>
      <c r="B5" s="215"/>
      <c r="C5" s="237">
        <v>44529</v>
      </c>
      <c r="D5" s="238"/>
      <c r="E5" s="238"/>
      <c r="F5" s="238"/>
      <c r="G5" s="238"/>
      <c r="H5" s="239"/>
      <c r="I5" s="30"/>
      <c r="J5" s="237">
        <v>44530</v>
      </c>
      <c r="K5" s="238"/>
      <c r="L5" s="238"/>
      <c r="M5" s="238"/>
      <c r="N5" s="238"/>
      <c r="O5" s="239"/>
      <c r="P5" s="30"/>
      <c r="Q5" s="237">
        <v>44531</v>
      </c>
      <c r="R5" s="238"/>
      <c r="S5" s="238"/>
      <c r="T5" s="238"/>
      <c r="U5" s="238"/>
      <c r="V5" s="239"/>
      <c r="W5" s="30"/>
      <c r="X5" s="237">
        <v>44532</v>
      </c>
      <c r="Y5" s="238"/>
      <c r="Z5" s="238"/>
      <c r="AA5" s="238"/>
      <c r="AB5" s="238"/>
      <c r="AC5" s="239"/>
      <c r="AD5" s="30"/>
      <c r="AE5" s="237">
        <v>44533</v>
      </c>
      <c r="AF5" s="238"/>
      <c r="AG5" s="238"/>
      <c r="AH5" s="238"/>
      <c r="AI5" s="238"/>
      <c r="AJ5" s="239"/>
      <c r="AK5" s="125"/>
      <c r="AL5" s="30"/>
      <c r="AM5" s="280" t="s">
        <v>89</v>
      </c>
      <c r="AN5" s="282" t="s">
        <v>87</v>
      </c>
      <c r="AO5" s="284" t="s">
        <v>88</v>
      </c>
      <c r="AP5" s="280" t="s">
        <v>89</v>
      </c>
      <c r="AQ5" s="282" t="s">
        <v>87</v>
      </c>
      <c r="AR5" s="284" t="s">
        <v>88</v>
      </c>
      <c r="AS5" s="280" t="s">
        <v>89</v>
      </c>
      <c r="AT5" s="282" t="s">
        <v>87</v>
      </c>
      <c r="AU5" s="284" t="s">
        <v>88</v>
      </c>
      <c r="AV5" s="280" t="s">
        <v>89</v>
      </c>
      <c r="AW5" s="282" t="s">
        <v>87</v>
      </c>
      <c r="AX5" s="284" t="s">
        <v>88</v>
      </c>
      <c r="AY5" s="280" t="s">
        <v>89</v>
      </c>
      <c r="AZ5" s="282" t="s">
        <v>87</v>
      </c>
      <c r="BA5" s="284" t="s">
        <v>88</v>
      </c>
      <c r="BB5" s="280" t="s">
        <v>89</v>
      </c>
      <c r="BC5" s="282" t="s">
        <v>87</v>
      </c>
      <c r="BD5" s="284" t="s">
        <v>88</v>
      </c>
    </row>
    <row r="6" spans="1:56" ht="15.75" thickBot="1" x14ac:dyDescent="0.3">
      <c r="A6" s="286" t="s">
        <v>75</v>
      </c>
      <c r="B6" s="286"/>
      <c r="C6" s="9" t="s">
        <v>40</v>
      </c>
      <c r="D6" s="40" t="s">
        <v>1</v>
      </c>
      <c r="E6" s="10" t="s">
        <v>2</v>
      </c>
      <c r="F6" s="10" t="s">
        <v>41</v>
      </c>
      <c r="G6" s="38" t="s">
        <v>36</v>
      </c>
      <c r="H6" s="11" t="s">
        <v>42</v>
      </c>
      <c r="I6" s="31"/>
      <c r="J6" s="9" t="s">
        <v>40</v>
      </c>
      <c r="K6" s="40" t="s">
        <v>1</v>
      </c>
      <c r="L6" s="10" t="s">
        <v>2</v>
      </c>
      <c r="M6" s="10" t="s">
        <v>41</v>
      </c>
      <c r="N6" s="38" t="s">
        <v>36</v>
      </c>
      <c r="O6" s="11" t="s">
        <v>42</v>
      </c>
      <c r="P6" s="31"/>
      <c r="Q6" s="9" t="s">
        <v>40</v>
      </c>
      <c r="R6" s="40" t="s">
        <v>1</v>
      </c>
      <c r="S6" s="10" t="s">
        <v>2</v>
      </c>
      <c r="T6" s="10" t="s">
        <v>41</v>
      </c>
      <c r="U6" s="38" t="s">
        <v>36</v>
      </c>
      <c r="V6" s="11" t="s">
        <v>42</v>
      </c>
      <c r="W6" s="31"/>
      <c r="X6" s="9" t="s">
        <v>40</v>
      </c>
      <c r="Y6" s="40" t="s">
        <v>1</v>
      </c>
      <c r="Z6" s="10" t="s">
        <v>2</v>
      </c>
      <c r="AA6" s="10" t="s">
        <v>41</v>
      </c>
      <c r="AB6" s="38" t="s">
        <v>36</v>
      </c>
      <c r="AC6" s="11" t="s">
        <v>42</v>
      </c>
      <c r="AD6" s="31"/>
      <c r="AE6" s="9" t="s">
        <v>40</v>
      </c>
      <c r="AF6" s="40" t="s">
        <v>1</v>
      </c>
      <c r="AG6" s="10" t="s">
        <v>2</v>
      </c>
      <c r="AH6" s="10" t="s">
        <v>41</v>
      </c>
      <c r="AI6" s="38" t="s">
        <v>36</v>
      </c>
      <c r="AJ6" s="11" t="s">
        <v>42</v>
      </c>
      <c r="AK6" s="123"/>
      <c r="AL6" s="31"/>
      <c r="AM6" s="281"/>
      <c r="AN6" s="283"/>
      <c r="AO6" s="285"/>
      <c r="AP6" s="281"/>
      <c r="AQ6" s="283"/>
      <c r="AR6" s="285"/>
      <c r="AS6" s="281"/>
      <c r="AT6" s="283"/>
      <c r="AU6" s="285"/>
      <c r="AV6" s="281"/>
      <c r="AW6" s="283"/>
      <c r="AX6" s="285"/>
      <c r="AY6" s="281"/>
      <c r="AZ6" s="283"/>
      <c r="BA6" s="285"/>
      <c r="BB6" s="281"/>
      <c r="BC6" s="283"/>
      <c r="BD6" s="285"/>
    </row>
    <row r="7" spans="1:56" x14ac:dyDescent="0.25">
      <c r="A7" s="287" t="s">
        <v>3</v>
      </c>
      <c r="B7" s="288"/>
      <c r="C7" s="82"/>
      <c r="D7" s="83"/>
      <c r="E7" s="17"/>
      <c r="F7" s="68"/>
      <c r="G7" s="84"/>
      <c r="H7" s="85"/>
      <c r="I7" s="15"/>
      <c r="J7" s="82"/>
      <c r="K7" s="83"/>
      <c r="L7" s="17"/>
      <c r="M7" s="68"/>
      <c r="N7" s="84"/>
      <c r="O7" s="85"/>
      <c r="P7" s="15"/>
      <c r="Q7" s="82"/>
      <c r="R7" s="83"/>
      <c r="S7" s="17"/>
      <c r="T7" s="68"/>
      <c r="U7" s="84"/>
      <c r="V7" s="85"/>
      <c r="W7" s="15"/>
      <c r="X7" s="82"/>
      <c r="Y7" s="83"/>
      <c r="Z7" s="17"/>
      <c r="AA7" s="68"/>
      <c r="AB7" s="84"/>
      <c r="AC7" s="85"/>
      <c r="AD7" s="15"/>
      <c r="AE7" s="82"/>
      <c r="AF7" s="83"/>
      <c r="AG7" s="17"/>
      <c r="AH7" s="68"/>
      <c r="AI7" s="84"/>
      <c r="AJ7" s="85"/>
      <c r="AK7" s="15"/>
      <c r="AL7" s="163" t="s">
        <v>3</v>
      </c>
      <c r="AM7" s="184"/>
      <c r="AN7" s="134"/>
      <c r="AO7" s="135"/>
      <c r="AP7" s="170" t="e">
        <f>AVERAGE(D7,K7,R7,Y7,AF7)</f>
        <v>#DIV/0!</v>
      </c>
      <c r="AQ7" s="129">
        <v>31</v>
      </c>
      <c r="AR7" s="140" t="e">
        <f t="shared" ref="AR7:AR15" si="0">(AP7/AQ7)</f>
        <v>#DIV/0!</v>
      </c>
      <c r="AS7" s="195" t="e">
        <f>AVERAGE(E7,L7,S7,Z7,AG7)</f>
        <v>#DIV/0!</v>
      </c>
      <c r="AT7" s="194">
        <v>863</v>
      </c>
      <c r="AU7" s="130" t="e">
        <f t="shared" ref="AU7" si="1">(AS7/AT7)</f>
        <v>#DIV/0!</v>
      </c>
      <c r="AV7" s="171"/>
      <c r="AW7" s="134"/>
      <c r="AX7" s="135"/>
      <c r="AY7" s="171"/>
      <c r="AZ7" s="134"/>
      <c r="BA7" s="135"/>
      <c r="BB7" s="171"/>
      <c r="BC7" s="134"/>
      <c r="BD7" s="135"/>
    </row>
    <row r="8" spans="1:56" x14ac:dyDescent="0.25">
      <c r="A8" s="251" t="s">
        <v>11</v>
      </c>
      <c r="B8" s="252"/>
      <c r="C8" s="58"/>
      <c r="D8" s="81"/>
      <c r="E8" s="53"/>
      <c r="F8" s="53"/>
      <c r="G8" s="53"/>
      <c r="H8" s="86"/>
      <c r="I8" s="15"/>
      <c r="J8" s="58"/>
      <c r="K8" s="81"/>
      <c r="L8" s="53"/>
      <c r="M8" s="53"/>
      <c r="N8" s="53"/>
      <c r="O8" s="86"/>
      <c r="P8" s="15"/>
      <c r="Q8" s="58"/>
      <c r="R8" s="81"/>
      <c r="S8" s="53"/>
      <c r="T8" s="53"/>
      <c r="U8" s="53"/>
      <c r="V8" s="86"/>
      <c r="W8" s="15"/>
      <c r="X8" s="58"/>
      <c r="Y8" s="81"/>
      <c r="Z8" s="53"/>
      <c r="AA8" s="53"/>
      <c r="AB8" s="53"/>
      <c r="AC8" s="86"/>
      <c r="AD8" s="15"/>
      <c r="AE8" s="58"/>
      <c r="AF8" s="81"/>
      <c r="AG8" s="53"/>
      <c r="AH8" s="53"/>
      <c r="AI8" s="53"/>
      <c r="AJ8" s="86"/>
      <c r="AK8" s="15"/>
      <c r="AL8" s="165" t="s">
        <v>11</v>
      </c>
      <c r="AM8" s="184"/>
      <c r="AN8" s="134"/>
      <c r="AO8" s="135"/>
      <c r="AP8" s="170" t="e">
        <f>AVERAGE(D8,K8,R8,Y8,AF8)</f>
        <v>#DIV/0!</v>
      </c>
      <c r="AQ8" s="129">
        <v>232</v>
      </c>
      <c r="AR8" s="140" t="e">
        <f t="shared" si="0"/>
        <v>#DIV/0!</v>
      </c>
      <c r="AS8" s="196"/>
      <c r="AT8" s="134"/>
      <c r="AU8" s="197"/>
      <c r="AV8" s="171"/>
      <c r="AW8" s="134"/>
      <c r="AX8" s="135"/>
      <c r="AY8" s="171"/>
      <c r="AZ8" s="134"/>
      <c r="BA8" s="135"/>
      <c r="BB8" s="171"/>
      <c r="BC8" s="134"/>
      <c r="BD8" s="135"/>
    </row>
    <row r="9" spans="1:56" x14ac:dyDescent="0.25">
      <c r="A9" s="251" t="s">
        <v>43</v>
      </c>
      <c r="B9" s="252"/>
      <c r="C9" s="58"/>
      <c r="D9" s="53"/>
      <c r="E9" s="53"/>
      <c r="F9" s="53"/>
      <c r="G9" s="53"/>
      <c r="H9" s="18"/>
      <c r="I9" s="15"/>
      <c r="J9" s="58"/>
      <c r="K9" s="53"/>
      <c r="L9" s="53"/>
      <c r="M9" s="53"/>
      <c r="N9" s="53"/>
      <c r="O9" s="18"/>
      <c r="P9" s="15"/>
      <c r="Q9" s="58"/>
      <c r="R9" s="53"/>
      <c r="S9" s="53"/>
      <c r="T9" s="53"/>
      <c r="U9" s="53"/>
      <c r="V9" s="18"/>
      <c r="W9" s="15"/>
      <c r="X9" s="58"/>
      <c r="Y9" s="53"/>
      <c r="Z9" s="53"/>
      <c r="AA9" s="53"/>
      <c r="AB9" s="53"/>
      <c r="AC9" s="18"/>
      <c r="AD9" s="15"/>
      <c r="AE9" s="58"/>
      <c r="AF9" s="53"/>
      <c r="AG9" s="53"/>
      <c r="AH9" s="53"/>
      <c r="AI9" s="53"/>
      <c r="AJ9" s="18"/>
      <c r="AK9" s="15"/>
      <c r="AL9" s="165" t="s">
        <v>43</v>
      </c>
      <c r="AM9" s="184"/>
      <c r="AN9" s="134"/>
      <c r="AO9" s="135"/>
      <c r="AP9" s="171"/>
      <c r="AQ9" s="134"/>
      <c r="AR9" s="141"/>
      <c r="AS9" s="196"/>
      <c r="AT9" s="134"/>
      <c r="AU9" s="197"/>
      <c r="AV9" s="171"/>
      <c r="AW9" s="134"/>
      <c r="AX9" s="135"/>
      <c r="AY9" s="171"/>
      <c r="AZ9" s="134"/>
      <c r="BA9" s="135"/>
      <c r="BB9" s="177" t="e">
        <f>AVERAGE(H9,O9,V9,AC9,AJ9)</f>
        <v>#DIV/0!</v>
      </c>
      <c r="BC9" s="122">
        <v>219</v>
      </c>
      <c r="BD9" s="130" t="e">
        <f t="shared" ref="BD9" si="2">(BB9/BC9)</f>
        <v>#DIV/0!</v>
      </c>
    </row>
    <row r="10" spans="1:56" x14ac:dyDescent="0.25">
      <c r="A10" s="251" t="s">
        <v>4</v>
      </c>
      <c r="B10" s="252"/>
      <c r="C10" s="60"/>
      <c r="D10" s="80"/>
      <c r="E10" s="12"/>
      <c r="F10" s="54"/>
      <c r="G10" s="78"/>
      <c r="H10" s="86"/>
      <c r="I10" s="15"/>
      <c r="J10" s="60"/>
      <c r="K10" s="80"/>
      <c r="L10" s="12"/>
      <c r="M10" s="54"/>
      <c r="N10" s="78"/>
      <c r="O10" s="86"/>
      <c r="P10" s="15"/>
      <c r="Q10" s="60"/>
      <c r="R10" s="80"/>
      <c r="S10" s="12"/>
      <c r="T10" s="54"/>
      <c r="U10" s="78"/>
      <c r="V10" s="86"/>
      <c r="W10" s="15"/>
      <c r="X10" s="60"/>
      <c r="Y10" s="80"/>
      <c r="Z10" s="12"/>
      <c r="AA10" s="54"/>
      <c r="AB10" s="78"/>
      <c r="AC10" s="86"/>
      <c r="AD10" s="15"/>
      <c r="AE10" s="60"/>
      <c r="AF10" s="80"/>
      <c r="AG10" s="12"/>
      <c r="AH10" s="54"/>
      <c r="AI10" s="78"/>
      <c r="AJ10" s="86"/>
      <c r="AK10" s="15"/>
      <c r="AL10" s="165" t="s">
        <v>4</v>
      </c>
      <c r="AM10" s="184"/>
      <c r="AN10" s="134"/>
      <c r="AO10" s="135"/>
      <c r="AP10" s="170" t="e">
        <f t="shared" ref="AP10:AP15" si="3">AVERAGE(D10,K10,R10,Y10,AF10)</f>
        <v>#DIV/0!</v>
      </c>
      <c r="AQ10" s="129">
        <v>96</v>
      </c>
      <c r="AR10" s="140" t="e">
        <f t="shared" si="0"/>
        <v>#DIV/0!</v>
      </c>
      <c r="AS10" s="195" t="e">
        <f t="shared" ref="AS10:AS15" si="4">AVERAGE(E10,L10,S10,Z10,AG10)</f>
        <v>#DIV/0!</v>
      </c>
      <c r="AT10" s="194">
        <v>176</v>
      </c>
      <c r="AU10" s="130" t="e">
        <f t="shared" ref="AU10" si="5">(AS10/AT10)</f>
        <v>#DIV/0!</v>
      </c>
      <c r="AV10" s="171"/>
      <c r="AW10" s="134"/>
      <c r="AX10" s="135"/>
      <c r="AY10" s="171"/>
      <c r="AZ10" s="134"/>
      <c r="BA10" s="135"/>
      <c r="BB10" s="171"/>
      <c r="BC10" s="134"/>
      <c r="BD10" s="135"/>
    </row>
    <row r="11" spans="1:56" x14ac:dyDescent="0.25">
      <c r="A11" s="251" t="s">
        <v>22</v>
      </c>
      <c r="B11" s="252"/>
      <c r="C11" s="60"/>
      <c r="D11" s="54"/>
      <c r="E11" s="54"/>
      <c r="F11" s="49"/>
      <c r="G11" s="55"/>
      <c r="H11" s="86"/>
      <c r="I11" s="15"/>
      <c r="J11" s="60"/>
      <c r="K11" s="54"/>
      <c r="L11" s="54"/>
      <c r="M11" s="49"/>
      <c r="N11" s="55"/>
      <c r="O11" s="86"/>
      <c r="P11" s="15"/>
      <c r="Q11" s="60"/>
      <c r="R11" s="54"/>
      <c r="S11" s="54"/>
      <c r="T11" s="49"/>
      <c r="U11" s="55"/>
      <c r="V11" s="86"/>
      <c r="W11" s="15"/>
      <c r="X11" s="60"/>
      <c r="Y11" s="54"/>
      <c r="Z11" s="54"/>
      <c r="AA11" s="49"/>
      <c r="AB11" s="55"/>
      <c r="AC11" s="86"/>
      <c r="AD11" s="15"/>
      <c r="AE11" s="60"/>
      <c r="AF11" s="54"/>
      <c r="AG11" s="54"/>
      <c r="AH11" s="49"/>
      <c r="AI11" s="55"/>
      <c r="AJ11" s="86"/>
      <c r="AK11" s="15"/>
      <c r="AL11" s="211" t="s">
        <v>22</v>
      </c>
      <c r="AM11" s="184"/>
      <c r="AN11" s="134"/>
      <c r="AO11" s="135"/>
      <c r="AP11" s="171"/>
      <c r="AQ11" s="134"/>
      <c r="AR11" s="141"/>
      <c r="AS11" s="196"/>
      <c r="AT11" s="134"/>
      <c r="AU11" s="197"/>
      <c r="AV11" s="177" t="e">
        <f>AVERAGE(F11,M11,T11,AA11,AH11)</f>
        <v>#DIV/0!</v>
      </c>
      <c r="AW11" s="122">
        <v>745</v>
      </c>
      <c r="AX11" s="130" t="e">
        <f t="shared" ref="AX11" si="6">(AV11/AW11)</f>
        <v>#DIV/0!</v>
      </c>
      <c r="AY11" s="171"/>
      <c r="AZ11" s="134"/>
      <c r="BA11" s="135"/>
      <c r="BB11" s="171"/>
      <c r="BC11" s="134"/>
      <c r="BD11" s="135"/>
    </row>
    <row r="12" spans="1:56" x14ac:dyDescent="0.25">
      <c r="A12" s="251" t="s">
        <v>32</v>
      </c>
      <c r="B12" s="252"/>
      <c r="C12" s="58"/>
      <c r="D12" s="43"/>
      <c r="E12" s="53"/>
      <c r="F12" s="53"/>
      <c r="G12" s="53"/>
      <c r="H12" s="18"/>
      <c r="I12" s="15"/>
      <c r="J12" s="58"/>
      <c r="K12" s="43"/>
      <c r="L12" s="53"/>
      <c r="M12" s="53"/>
      <c r="N12" s="53"/>
      <c r="O12" s="18"/>
      <c r="P12" s="15"/>
      <c r="Q12" s="58"/>
      <c r="R12" s="43"/>
      <c r="S12" s="53"/>
      <c r="T12" s="53"/>
      <c r="U12" s="53"/>
      <c r="V12" s="18"/>
      <c r="W12" s="15"/>
      <c r="X12" s="58"/>
      <c r="Y12" s="43"/>
      <c r="Z12" s="53"/>
      <c r="AA12" s="53"/>
      <c r="AB12" s="53"/>
      <c r="AC12" s="18"/>
      <c r="AD12" s="15"/>
      <c r="AE12" s="58"/>
      <c r="AF12" s="43"/>
      <c r="AG12" s="53"/>
      <c r="AH12" s="53"/>
      <c r="AI12" s="53"/>
      <c r="AJ12" s="18"/>
      <c r="AK12" s="15"/>
      <c r="AL12" s="211" t="s">
        <v>32</v>
      </c>
      <c r="AM12" s="184"/>
      <c r="AN12" s="134"/>
      <c r="AO12" s="135"/>
      <c r="AP12" s="170" t="e">
        <f t="shared" si="3"/>
        <v>#DIV/0!</v>
      </c>
      <c r="AQ12" s="129">
        <v>101</v>
      </c>
      <c r="AR12" s="140" t="e">
        <f t="shared" si="0"/>
        <v>#DIV/0!</v>
      </c>
      <c r="AS12" s="196"/>
      <c r="AT12" s="134"/>
      <c r="AU12" s="197"/>
      <c r="AV12" s="171"/>
      <c r="AW12" s="134"/>
      <c r="AX12" s="135"/>
      <c r="AY12" s="171"/>
      <c r="AZ12" s="134"/>
      <c r="BA12" s="135"/>
      <c r="BB12" s="177" t="e">
        <f>AVERAGE(H12,O12,V12,AC12,AJ12)</f>
        <v>#DIV/0!</v>
      </c>
      <c r="BC12" s="122">
        <v>150</v>
      </c>
      <c r="BD12" s="130" t="e">
        <f t="shared" ref="BD12" si="7">(BB12/BC12)</f>
        <v>#DIV/0!</v>
      </c>
    </row>
    <row r="13" spans="1:56" x14ac:dyDescent="0.25">
      <c r="A13" s="251" t="s">
        <v>37</v>
      </c>
      <c r="B13" s="252"/>
      <c r="C13" s="87"/>
      <c r="D13" s="79"/>
      <c r="E13" s="8"/>
      <c r="F13" s="53"/>
      <c r="G13" s="53"/>
      <c r="H13" s="86"/>
      <c r="I13" s="15"/>
      <c r="J13" s="87"/>
      <c r="K13" s="79"/>
      <c r="L13" s="8"/>
      <c r="M13" s="53"/>
      <c r="N13" s="53"/>
      <c r="O13" s="86"/>
      <c r="P13" s="15"/>
      <c r="Q13" s="87"/>
      <c r="R13" s="79"/>
      <c r="S13" s="8"/>
      <c r="T13" s="53"/>
      <c r="U13" s="53"/>
      <c r="V13" s="86"/>
      <c r="W13" s="15"/>
      <c r="X13" s="87"/>
      <c r="Y13" s="79"/>
      <c r="Z13" s="8"/>
      <c r="AA13" s="53"/>
      <c r="AB13" s="53"/>
      <c r="AC13" s="86"/>
      <c r="AD13" s="15"/>
      <c r="AE13" s="87"/>
      <c r="AF13" s="79"/>
      <c r="AG13" s="8"/>
      <c r="AH13" s="53"/>
      <c r="AI13" s="53"/>
      <c r="AJ13" s="86"/>
      <c r="AK13" s="15"/>
      <c r="AL13" s="211" t="s">
        <v>37</v>
      </c>
      <c r="AM13" s="184"/>
      <c r="AN13" s="134"/>
      <c r="AO13" s="135"/>
      <c r="AP13" s="171"/>
      <c r="AQ13" s="134"/>
      <c r="AR13" s="141"/>
      <c r="AS13" s="195" t="e">
        <f t="shared" si="4"/>
        <v>#DIV/0!</v>
      </c>
      <c r="AT13" s="194">
        <v>397</v>
      </c>
      <c r="AU13" s="130" t="e">
        <f t="shared" ref="AU13:AU15" si="8">(AS13/AT13)</f>
        <v>#DIV/0!</v>
      </c>
      <c r="AV13" s="171"/>
      <c r="AW13" s="134"/>
      <c r="AX13" s="135"/>
      <c r="AY13" s="171"/>
      <c r="AZ13" s="134"/>
      <c r="BA13" s="135"/>
      <c r="BB13" s="171"/>
      <c r="BC13" s="134"/>
      <c r="BD13" s="135"/>
    </row>
    <row r="14" spans="1:56" x14ac:dyDescent="0.25">
      <c r="A14" s="251" t="s">
        <v>12</v>
      </c>
      <c r="B14" s="252"/>
      <c r="C14" s="87"/>
      <c r="D14" s="79"/>
      <c r="E14" s="12"/>
      <c r="F14" s="53"/>
      <c r="G14" s="53"/>
      <c r="H14" s="59"/>
      <c r="I14" s="15"/>
      <c r="J14" s="87"/>
      <c r="K14" s="79"/>
      <c r="L14" s="12"/>
      <c r="M14" s="53"/>
      <c r="N14" s="53"/>
      <c r="O14" s="59"/>
      <c r="P14" s="15"/>
      <c r="Q14" s="87"/>
      <c r="R14" s="79"/>
      <c r="S14" s="8"/>
      <c r="T14" s="53"/>
      <c r="U14" s="53"/>
      <c r="V14" s="59"/>
      <c r="W14" s="15"/>
      <c r="X14" s="87"/>
      <c r="Y14" s="79"/>
      <c r="Z14" s="12"/>
      <c r="AA14" s="53"/>
      <c r="AB14" s="53"/>
      <c r="AC14" s="59"/>
      <c r="AD14" s="15"/>
      <c r="AE14" s="87"/>
      <c r="AF14" s="79"/>
      <c r="AG14" s="8"/>
      <c r="AH14" s="53"/>
      <c r="AI14" s="53"/>
      <c r="AJ14" s="59"/>
      <c r="AK14" s="15"/>
      <c r="AL14" s="211" t="s">
        <v>12</v>
      </c>
      <c r="AM14" s="184"/>
      <c r="AN14" s="134"/>
      <c r="AO14" s="135"/>
      <c r="AP14" s="171"/>
      <c r="AQ14" s="134"/>
      <c r="AR14" s="141"/>
      <c r="AS14" s="195" t="e">
        <f t="shared" si="4"/>
        <v>#DIV/0!</v>
      </c>
      <c r="AT14" s="194">
        <v>629</v>
      </c>
      <c r="AU14" s="130" t="e">
        <f t="shared" si="8"/>
        <v>#DIV/0!</v>
      </c>
      <c r="AV14" s="171"/>
      <c r="AW14" s="134"/>
      <c r="AX14" s="135"/>
      <c r="AY14" s="171"/>
      <c r="AZ14" s="134"/>
      <c r="BA14" s="135"/>
      <c r="BB14" s="171"/>
      <c r="BC14" s="134"/>
      <c r="BD14" s="135"/>
    </row>
    <row r="15" spans="1:56" ht="15.75" thickBot="1" x14ac:dyDescent="0.3">
      <c r="A15" s="264" t="s">
        <v>23</v>
      </c>
      <c r="B15" s="265"/>
      <c r="C15" s="62"/>
      <c r="D15" s="88"/>
      <c r="E15" s="19"/>
      <c r="F15" s="66"/>
      <c r="G15" s="66"/>
      <c r="H15" s="89"/>
      <c r="I15" s="15"/>
      <c r="J15" s="62"/>
      <c r="K15" s="88"/>
      <c r="L15" s="19"/>
      <c r="M15" s="66"/>
      <c r="N15" s="66"/>
      <c r="O15" s="89"/>
      <c r="P15" s="15"/>
      <c r="Q15" s="62"/>
      <c r="R15" s="88"/>
      <c r="S15" s="19"/>
      <c r="T15" s="66"/>
      <c r="U15" s="66"/>
      <c r="V15" s="89"/>
      <c r="W15" s="15"/>
      <c r="X15" s="62"/>
      <c r="Y15" s="88"/>
      <c r="Z15" s="19"/>
      <c r="AA15" s="66"/>
      <c r="AB15" s="66"/>
      <c r="AC15" s="89"/>
      <c r="AD15" s="15"/>
      <c r="AE15" s="62"/>
      <c r="AF15" s="88"/>
      <c r="AG15" s="19"/>
      <c r="AH15" s="66"/>
      <c r="AI15" s="66"/>
      <c r="AJ15" s="89"/>
      <c r="AK15" s="15"/>
      <c r="AL15" s="212" t="s">
        <v>23</v>
      </c>
      <c r="AM15" s="185"/>
      <c r="AN15" s="136"/>
      <c r="AO15" s="137"/>
      <c r="AP15" s="172" t="e">
        <f t="shared" si="3"/>
        <v>#DIV/0!</v>
      </c>
      <c r="AQ15" s="131">
        <v>44</v>
      </c>
      <c r="AR15" s="142" t="e">
        <f t="shared" si="0"/>
        <v>#DIV/0!</v>
      </c>
      <c r="AS15" s="198" t="e">
        <f t="shared" si="4"/>
        <v>#DIV/0!</v>
      </c>
      <c r="AT15" s="199">
        <v>35</v>
      </c>
      <c r="AU15" s="132" t="e">
        <f t="shared" si="8"/>
        <v>#DIV/0!</v>
      </c>
      <c r="AV15" s="178"/>
      <c r="AW15" s="136"/>
      <c r="AX15" s="137"/>
      <c r="AY15" s="178"/>
      <c r="AZ15" s="136"/>
      <c r="BA15" s="137"/>
      <c r="BB15" s="178"/>
      <c r="BC15" s="136"/>
      <c r="BD15" s="137"/>
    </row>
    <row r="16" spans="1:56" ht="19.5" customHeight="1" x14ac:dyDescent="0.25">
      <c r="A16" s="13"/>
      <c r="B16" s="13"/>
      <c r="C16" s="35"/>
      <c r="D16" s="35">
        <f>SUM(D7:D15)</f>
        <v>0</v>
      </c>
      <c r="E16" s="35">
        <f>SUM(E7:E15)</f>
        <v>0</v>
      </c>
      <c r="F16" s="35">
        <f>SUM(F7:F15)</f>
        <v>0</v>
      </c>
      <c r="G16" s="35"/>
      <c r="H16" s="35">
        <f>SUM(H7:H15)</f>
        <v>0</v>
      </c>
      <c r="I16" s="15"/>
      <c r="J16" s="35"/>
      <c r="K16" s="35">
        <f>SUM(K7:K15)</f>
        <v>0</v>
      </c>
      <c r="L16" s="35">
        <f>SUM(L7:L15)</f>
        <v>0</v>
      </c>
      <c r="M16" s="35">
        <f>SUM(M7:M15)</f>
        <v>0</v>
      </c>
      <c r="N16" s="35"/>
      <c r="O16" s="35">
        <f>SUM(O7:O15)</f>
        <v>0</v>
      </c>
      <c r="P16" s="15"/>
      <c r="Q16" s="35"/>
      <c r="R16" s="35">
        <f>SUM(R7:R15)</f>
        <v>0</v>
      </c>
      <c r="S16" s="35">
        <f>SUM(S7:S15)</f>
        <v>0</v>
      </c>
      <c r="T16" s="35">
        <f>SUM(T7:T15)</f>
        <v>0</v>
      </c>
      <c r="U16" s="35"/>
      <c r="V16" s="35">
        <f>SUM(V7:V15)</f>
        <v>0</v>
      </c>
      <c r="W16" s="15"/>
      <c r="X16" s="35"/>
      <c r="Y16" s="35">
        <f>SUM(Y7:Y15)</f>
        <v>0</v>
      </c>
      <c r="Z16" s="35">
        <f>SUM(Z7:Z15)</f>
        <v>0</v>
      </c>
      <c r="AA16" s="35">
        <f>SUM(AA7:AA15)</f>
        <v>0</v>
      </c>
      <c r="AB16" s="35"/>
      <c r="AC16" s="35">
        <f>SUM(AC7:AC15)</f>
        <v>0</v>
      </c>
      <c r="AD16" s="15"/>
      <c r="AE16" s="35"/>
      <c r="AF16" s="35">
        <f>SUM(AF7:AF15)</f>
        <v>0</v>
      </c>
      <c r="AG16" s="35">
        <f>SUM(AG7:AG15)</f>
        <v>0</v>
      </c>
      <c r="AH16" s="35">
        <f>SUM(AH7:AH15)</f>
        <v>0</v>
      </c>
      <c r="AI16" s="35"/>
      <c r="AJ16" s="35">
        <f>SUM(AJ7:AJ15)</f>
        <v>0</v>
      </c>
      <c r="AK16" s="128"/>
      <c r="AL16" s="15"/>
      <c r="AM16" s="173"/>
      <c r="AP16" s="173"/>
      <c r="AS16" s="200"/>
      <c r="AV16" s="173"/>
      <c r="AY16" s="173"/>
      <c r="BB16" s="173"/>
    </row>
    <row r="17" spans="1:56" ht="15.75" thickBot="1" x14ac:dyDescent="0.3">
      <c r="A17" s="266" t="s">
        <v>74</v>
      </c>
      <c r="B17" s="266"/>
      <c r="C17" s="14"/>
      <c r="D17" s="14"/>
      <c r="E17" s="15"/>
      <c r="F17" s="15"/>
      <c r="G17" s="15"/>
      <c r="H17" s="15"/>
      <c r="I17" s="15"/>
      <c r="J17" s="14"/>
      <c r="K17" s="14"/>
      <c r="L17" s="15"/>
      <c r="M17" s="15"/>
      <c r="N17" s="15"/>
      <c r="O17" s="15"/>
      <c r="P17" s="15"/>
      <c r="Q17" s="14"/>
      <c r="R17" s="14"/>
      <c r="S17" s="15"/>
      <c r="T17" s="15"/>
      <c r="U17" s="15"/>
      <c r="V17" s="15"/>
      <c r="W17" s="15"/>
      <c r="X17" s="14"/>
      <c r="Y17" s="14"/>
      <c r="Z17" s="15"/>
      <c r="AA17" s="15"/>
      <c r="AB17" s="15"/>
      <c r="AC17" s="15"/>
      <c r="AD17" s="15"/>
      <c r="AE17" s="14"/>
      <c r="AF17" s="14"/>
      <c r="AG17" s="15"/>
      <c r="AH17" s="15"/>
      <c r="AI17" s="15"/>
      <c r="AJ17" s="15"/>
      <c r="AK17" s="15"/>
      <c r="AL17" s="15"/>
      <c r="AM17" s="173"/>
      <c r="AN17" s="22"/>
      <c r="AO17" s="148"/>
      <c r="AP17" s="174"/>
      <c r="AQ17" s="22"/>
      <c r="AR17" s="149"/>
      <c r="AS17" s="200"/>
      <c r="AU17" s="123"/>
      <c r="AV17" s="193"/>
      <c r="AY17" s="173"/>
      <c r="BB17" s="173"/>
    </row>
    <row r="18" spans="1:56" x14ac:dyDescent="0.25">
      <c r="A18" s="253" t="s">
        <v>24</v>
      </c>
      <c r="B18" s="254"/>
      <c r="C18" s="82"/>
      <c r="D18" s="44"/>
      <c r="E18" s="32"/>
      <c r="F18" s="32"/>
      <c r="G18" s="68"/>
      <c r="H18" s="69"/>
      <c r="I18" s="26"/>
      <c r="J18" s="82"/>
      <c r="K18" s="44"/>
      <c r="L18" s="32"/>
      <c r="M18" s="32"/>
      <c r="N18" s="68"/>
      <c r="O18" s="69"/>
      <c r="P18" s="26"/>
      <c r="Q18" s="82"/>
      <c r="R18" s="44"/>
      <c r="S18" s="32"/>
      <c r="T18" s="32"/>
      <c r="U18" s="68"/>
      <c r="V18" s="69"/>
      <c r="W18" s="26"/>
      <c r="X18" s="82"/>
      <c r="Y18" s="44"/>
      <c r="Z18" s="32"/>
      <c r="AA18" s="32"/>
      <c r="AB18" s="68"/>
      <c r="AC18" s="69"/>
      <c r="AD18" s="26"/>
      <c r="AE18" s="82"/>
      <c r="AF18" s="44"/>
      <c r="AG18" s="32"/>
      <c r="AH18" s="32"/>
      <c r="AI18" s="68"/>
      <c r="AJ18" s="69"/>
      <c r="AK18" s="15"/>
      <c r="AL18" s="213" t="s">
        <v>24</v>
      </c>
      <c r="AM18" s="186"/>
      <c r="AN18" s="151"/>
      <c r="AO18" s="152"/>
      <c r="AP18" s="175" t="e">
        <f>AVERAGE(D18,K18,R18,Y18,AF18)</f>
        <v>#DIV/0!</v>
      </c>
      <c r="AQ18" s="153">
        <v>74</v>
      </c>
      <c r="AR18" s="154" t="e">
        <f t="shared" ref="AR18" si="9">(AP18/AQ18)</f>
        <v>#DIV/0!</v>
      </c>
      <c r="AS18" s="201" t="e">
        <f>AVERAGE(E18,L18,S18,Z18,AG18)</f>
        <v>#DIV/0!</v>
      </c>
      <c r="AT18" s="202">
        <v>235</v>
      </c>
      <c r="AU18" s="156" t="e">
        <f t="shared" ref="AU18" si="10">(AS18/AT18)</f>
        <v>#DIV/0!</v>
      </c>
      <c r="AV18" s="191" t="e">
        <f>AVERAGE(F18,M18,T18,AA18,AH18)</f>
        <v>#DIV/0!</v>
      </c>
      <c r="AW18" s="155">
        <v>127</v>
      </c>
      <c r="AX18" s="156" t="e">
        <f t="shared" ref="AX18" si="11">(AV18/AW18)</f>
        <v>#DIV/0!</v>
      </c>
      <c r="AY18" s="180"/>
      <c r="AZ18" s="151"/>
      <c r="BA18" s="152"/>
      <c r="BB18" s="180"/>
      <c r="BC18" s="151"/>
      <c r="BD18" s="152"/>
    </row>
    <row r="19" spans="1:56" ht="15" customHeight="1" x14ac:dyDescent="0.25">
      <c r="A19" s="246" t="s">
        <v>64</v>
      </c>
      <c r="B19" s="255"/>
      <c r="C19" s="58"/>
      <c r="D19" s="53"/>
      <c r="E19" s="53"/>
      <c r="F19" s="53"/>
      <c r="G19" s="53"/>
      <c r="H19" s="33"/>
      <c r="I19" s="26"/>
      <c r="J19" s="58"/>
      <c r="K19" s="53"/>
      <c r="L19" s="53"/>
      <c r="M19" s="53"/>
      <c r="N19" s="53"/>
      <c r="O19" s="33"/>
      <c r="P19" s="26"/>
      <c r="Q19" s="58"/>
      <c r="R19" s="53"/>
      <c r="S19" s="53"/>
      <c r="T19" s="53"/>
      <c r="U19" s="53"/>
      <c r="V19" s="33"/>
      <c r="W19" s="26"/>
      <c r="X19" s="58"/>
      <c r="Y19" s="53"/>
      <c r="Z19" s="53"/>
      <c r="AA19" s="53"/>
      <c r="AB19" s="53"/>
      <c r="AC19" s="33"/>
      <c r="AD19" s="26"/>
      <c r="AE19" s="58"/>
      <c r="AF19" s="53"/>
      <c r="AG19" s="53"/>
      <c r="AH19" s="53"/>
      <c r="AI19" s="53"/>
      <c r="AJ19" s="33"/>
      <c r="AK19" s="14"/>
      <c r="AL19" s="211" t="s">
        <v>64</v>
      </c>
      <c r="AM19" s="184"/>
      <c r="AN19" s="134"/>
      <c r="AO19" s="135"/>
      <c r="AP19" s="171"/>
      <c r="AQ19" s="134"/>
      <c r="AR19" s="141"/>
      <c r="AS19" s="196"/>
      <c r="AT19" s="134"/>
      <c r="AU19" s="197"/>
      <c r="AV19" s="171"/>
      <c r="AW19" s="134"/>
      <c r="AX19" s="135"/>
      <c r="AY19" s="171"/>
      <c r="AZ19" s="134"/>
      <c r="BA19" s="135"/>
      <c r="BB19" s="177" t="e">
        <f>AVERAGE(H19,O19,V19,AC19,AJ19)</f>
        <v>#DIV/0!</v>
      </c>
      <c r="BC19" s="122">
        <v>26</v>
      </c>
      <c r="BD19" s="130" t="e">
        <f t="shared" ref="BD19" si="12">(BB19/BC19)</f>
        <v>#DIV/0!</v>
      </c>
    </row>
    <row r="20" spans="1:56" x14ac:dyDescent="0.25">
      <c r="A20" s="246" t="s">
        <v>44</v>
      </c>
      <c r="B20" s="255"/>
      <c r="C20" s="58"/>
      <c r="D20" s="43"/>
      <c r="E20" s="8"/>
      <c r="F20" s="53"/>
      <c r="G20" s="53"/>
      <c r="H20" s="59"/>
      <c r="I20" s="26"/>
      <c r="J20" s="58"/>
      <c r="K20" s="43"/>
      <c r="L20" s="8"/>
      <c r="M20" s="53"/>
      <c r="N20" s="53"/>
      <c r="O20" s="59"/>
      <c r="P20" s="26"/>
      <c r="Q20" s="58"/>
      <c r="R20" s="43"/>
      <c r="S20" s="8"/>
      <c r="T20" s="53"/>
      <c r="U20" s="53"/>
      <c r="V20" s="59"/>
      <c r="W20" s="26"/>
      <c r="X20" s="58"/>
      <c r="Y20" s="43"/>
      <c r="Z20" s="8"/>
      <c r="AA20" s="53"/>
      <c r="AB20" s="53"/>
      <c r="AC20" s="59"/>
      <c r="AD20" s="26"/>
      <c r="AE20" s="58"/>
      <c r="AF20" s="43"/>
      <c r="AG20" s="8"/>
      <c r="AH20" s="53"/>
      <c r="AI20" s="53"/>
      <c r="AJ20" s="59"/>
      <c r="AK20" s="15"/>
      <c r="AL20" s="211" t="s">
        <v>44</v>
      </c>
      <c r="AM20" s="184"/>
      <c r="AN20" s="134"/>
      <c r="AO20" s="135"/>
      <c r="AP20" s="170" t="e">
        <f t="shared" ref="AP20:AP25" si="13">AVERAGE(D20,K20,R20,Y20,AF20)</f>
        <v>#DIV/0!</v>
      </c>
      <c r="AQ20" s="129">
        <v>26</v>
      </c>
      <c r="AR20" s="140" t="e">
        <f t="shared" ref="AR20:AR25" si="14">(AP20/AQ20)</f>
        <v>#DIV/0!</v>
      </c>
      <c r="AS20" s="195" t="e">
        <f>AVERAGE(E20,L20,S20,Z20,AG20)</f>
        <v>#DIV/0!</v>
      </c>
      <c r="AT20" s="194">
        <v>183</v>
      </c>
      <c r="AU20" s="130" t="e">
        <f t="shared" ref="AU20:AU21" si="15">(AS20/AT20)</f>
        <v>#DIV/0!</v>
      </c>
      <c r="AV20" s="171"/>
      <c r="AW20" s="134"/>
      <c r="AX20" s="135"/>
      <c r="AY20" s="171"/>
      <c r="AZ20" s="134"/>
      <c r="BA20" s="135"/>
      <c r="BB20" s="171"/>
      <c r="BC20" s="134"/>
      <c r="BD20" s="135"/>
    </row>
    <row r="21" spans="1:56" x14ac:dyDescent="0.25">
      <c r="A21" s="246" t="s">
        <v>25</v>
      </c>
      <c r="B21" s="255"/>
      <c r="C21" s="58"/>
      <c r="D21" s="43"/>
      <c r="E21" s="8"/>
      <c r="F21" s="53"/>
      <c r="G21" s="53"/>
      <c r="H21" s="59"/>
      <c r="I21" s="15"/>
      <c r="J21" s="58"/>
      <c r="K21" s="43"/>
      <c r="L21" s="8"/>
      <c r="M21" s="53"/>
      <c r="N21" s="53"/>
      <c r="O21" s="59"/>
      <c r="P21" s="15"/>
      <c r="Q21" s="58"/>
      <c r="R21" s="43"/>
      <c r="S21" s="8"/>
      <c r="T21" s="53"/>
      <c r="U21" s="53"/>
      <c r="V21" s="59"/>
      <c r="W21" s="15"/>
      <c r="X21" s="58"/>
      <c r="Y21" s="43"/>
      <c r="Z21" s="8"/>
      <c r="AA21" s="53"/>
      <c r="AB21" s="53"/>
      <c r="AC21" s="59"/>
      <c r="AD21" s="15"/>
      <c r="AE21" s="58"/>
      <c r="AF21" s="43"/>
      <c r="AG21" s="8"/>
      <c r="AH21" s="53"/>
      <c r="AI21" s="53"/>
      <c r="AJ21" s="59"/>
      <c r="AK21" s="15"/>
      <c r="AL21" s="211" t="s">
        <v>25</v>
      </c>
      <c r="AM21" s="184"/>
      <c r="AN21" s="134"/>
      <c r="AO21" s="135"/>
      <c r="AP21" s="170" t="e">
        <f t="shared" si="13"/>
        <v>#DIV/0!</v>
      </c>
      <c r="AQ21" s="129">
        <v>135</v>
      </c>
      <c r="AR21" s="140" t="e">
        <f t="shared" si="14"/>
        <v>#DIV/0!</v>
      </c>
      <c r="AS21" s="195" t="e">
        <f>AVERAGE(E21,L21,S21,Z21,AG21)</f>
        <v>#DIV/0!</v>
      </c>
      <c r="AT21" s="194">
        <v>574</v>
      </c>
      <c r="AU21" s="130" t="e">
        <f t="shared" si="15"/>
        <v>#DIV/0!</v>
      </c>
      <c r="AV21" s="171"/>
      <c r="AW21" s="134"/>
      <c r="AX21" s="135"/>
      <c r="AY21" s="171"/>
      <c r="AZ21" s="134"/>
      <c r="BA21" s="135"/>
      <c r="BB21" s="171"/>
      <c r="BC21" s="134"/>
      <c r="BD21" s="135"/>
    </row>
    <row r="22" spans="1:56" x14ac:dyDescent="0.25">
      <c r="A22" s="246" t="s">
        <v>34</v>
      </c>
      <c r="B22" s="255"/>
      <c r="C22" s="58"/>
      <c r="D22" s="43"/>
      <c r="E22" s="53"/>
      <c r="F22" s="53"/>
      <c r="G22" s="53"/>
      <c r="H22" s="18"/>
      <c r="I22" s="15"/>
      <c r="J22" s="58"/>
      <c r="K22" s="43"/>
      <c r="L22" s="53"/>
      <c r="M22" s="53"/>
      <c r="N22" s="53"/>
      <c r="O22" s="18"/>
      <c r="P22" s="15"/>
      <c r="Q22" s="58"/>
      <c r="R22" s="43"/>
      <c r="S22" s="53"/>
      <c r="T22" s="53"/>
      <c r="U22" s="53"/>
      <c r="V22" s="18"/>
      <c r="W22" s="15"/>
      <c r="X22" s="58"/>
      <c r="Y22" s="43"/>
      <c r="Z22" s="53"/>
      <c r="AA22" s="53"/>
      <c r="AB22" s="53"/>
      <c r="AC22" s="18"/>
      <c r="AD22" s="15"/>
      <c r="AE22" s="58"/>
      <c r="AF22" s="43"/>
      <c r="AG22" s="53"/>
      <c r="AH22" s="53"/>
      <c r="AI22" s="53"/>
      <c r="AJ22" s="18"/>
      <c r="AK22" s="15"/>
      <c r="AL22" s="211" t="s">
        <v>34</v>
      </c>
      <c r="AM22" s="184"/>
      <c r="AN22" s="134"/>
      <c r="AO22" s="135"/>
      <c r="AP22" s="176" t="e">
        <f t="shared" si="13"/>
        <v>#DIV/0!</v>
      </c>
      <c r="AQ22" s="15">
        <v>10</v>
      </c>
      <c r="AR22" s="140" t="e">
        <f t="shared" si="14"/>
        <v>#DIV/0!</v>
      </c>
      <c r="AS22" s="196"/>
      <c r="AT22" s="134"/>
      <c r="AU22" s="197"/>
      <c r="AV22" s="171"/>
      <c r="AW22" s="134"/>
      <c r="AX22" s="135"/>
      <c r="AY22" s="171"/>
      <c r="AZ22" s="134"/>
      <c r="BA22" s="135"/>
      <c r="BB22" s="177" t="e">
        <f>AVERAGE(H22,O22,V22,AC22,AJ22)</f>
        <v>#DIV/0!</v>
      </c>
      <c r="BC22" s="122">
        <v>277</v>
      </c>
      <c r="BD22" s="130" t="e">
        <f t="shared" ref="BD22" si="16">(BB22/BC22)</f>
        <v>#DIV/0!</v>
      </c>
    </row>
    <row r="23" spans="1:56" x14ac:dyDescent="0.25">
      <c r="A23" s="246" t="s">
        <v>21</v>
      </c>
      <c r="B23" s="255"/>
      <c r="C23" s="58"/>
      <c r="D23" s="43"/>
      <c r="E23" s="53"/>
      <c r="F23" s="53"/>
      <c r="G23" s="53"/>
      <c r="H23" s="59"/>
      <c r="I23" s="15"/>
      <c r="J23" s="58"/>
      <c r="K23" s="43"/>
      <c r="L23" s="53"/>
      <c r="M23" s="53"/>
      <c r="N23" s="53"/>
      <c r="O23" s="59"/>
      <c r="P23" s="15"/>
      <c r="Q23" s="58"/>
      <c r="R23" s="43"/>
      <c r="S23" s="53"/>
      <c r="T23" s="53"/>
      <c r="U23" s="53"/>
      <c r="V23" s="59"/>
      <c r="W23" s="15"/>
      <c r="X23" s="58"/>
      <c r="Y23" s="43"/>
      <c r="Z23" s="53"/>
      <c r="AA23" s="53"/>
      <c r="AB23" s="53"/>
      <c r="AC23" s="59"/>
      <c r="AD23" s="15"/>
      <c r="AE23" s="58"/>
      <c r="AF23" s="43"/>
      <c r="AG23" s="53"/>
      <c r="AH23" s="53"/>
      <c r="AI23" s="53"/>
      <c r="AJ23" s="59"/>
      <c r="AK23" s="15"/>
      <c r="AL23" s="211" t="s">
        <v>21</v>
      </c>
      <c r="AM23" s="184"/>
      <c r="AN23" s="134"/>
      <c r="AO23" s="135"/>
      <c r="AP23" s="170" t="e">
        <f t="shared" si="13"/>
        <v>#DIV/0!</v>
      </c>
      <c r="AQ23" s="129">
        <v>75</v>
      </c>
      <c r="AR23" s="140" t="e">
        <f t="shared" si="14"/>
        <v>#DIV/0!</v>
      </c>
      <c r="AS23" s="196"/>
      <c r="AT23" s="134"/>
      <c r="AU23" s="197"/>
      <c r="AV23" s="171"/>
      <c r="AW23" s="134"/>
      <c r="AX23" s="135"/>
      <c r="AY23" s="171"/>
      <c r="AZ23" s="134"/>
      <c r="BA23" s="135"/>
      <c r="BB23" s="171"/>
      <c r="BC23" s="134"/>
      <c r="BD23" s="135"/>
    </row>
    <row r="24" spans="1:56" x14ac:dyDescent="0.25">
      <c r="A24" s="246" t="s">
        <v>26</v>
      </c>
      <c r="B24" s="255"/>
      <c r="C24" s="58"/>
      <c r="D24" s="43"/>
      <c r="E24" s="8"/>
      <c r="F24" s="53"/>
      <c r="G24" s="53"/>
      <c r="H24" s="59"/>
      <c r="I24" s="15"/>
      <c r="J24" s="58"/>
      <c r="K24" s="43"/>
      <c r="L24" s="8"/>
      <c r="M24" s="53"/>
      <c r="N24" s="53"/>
      <c r="O24" s="59"/>
      <c r="P24" s="15"/>
      <c r="Q24" s="58"/>
      <c r="R24" s="43"/>
      <c r="S24" s="8"/>
      <c r="T24" s="53"/>
      <c r="U24" s="53"/>
      <c r="V24" s="59"/>
      <c r="W24" s="15"/>
      <c r="X24" s="58"/>
      <c r="Y24" s="43"/>
      <c r="Z24" s="8"/>
      <c r="AA24" s="53"/>
      <c r="AB24" s="53"/>
      <c r="AC24" s="59"/>
      <c r="AD24" s="15"/>
      <c r="AE24" s="58"/>
      <c r="AF24" s="43"/>
      <c r="AG24" s="8"/>
      <c r="AH24" s="53"/>
      <c r="AI24" s="53"/>
      <c r="AJ24" s="59"/>
      <c r="AK24" s="15"/>
      <c r="AL24" s="211" t="s">
        <v>26</v>
      </c>
      <c r="AM24" s="184"/>
      <c r="AN24" s="134"/>
      <c r="AO24" s="135"/>
      <c r="AP24" s="170" t="e">
        <f t="shared" si="13"/>
        <v>#DIV/0!</v>
      </c>
      <c r="AQ24" s="129">
        <v>180</v>
      </c>
      <c r="AR24" s="140" t="e">
        <f t="shared" si="14"/>
        <v>#DIV/0!</v>
      </c>
      <c r="AS24" s="195" t="e">
        <f>AVERAGE(E24,L24,S24,Z24,AG24)</f>
        <v>#DIV/0!</v>
      </c>
      <c r="AT24" s="194">
        <v>72</v>
      </c>
      <c r="AU24" s="130" t="e">
        <f t="shared" ref="AU24:AU25" si="17">(AS24/AT24)</f>
        <v>#DIV/0!</v>
      </c>
      <c r="AV24" s="171"/>
      <c r="AW24" s="134"/>
      <c r="AX24" s="135"/>
      <c r="AY24" s="171"/>
      <c r="AZ24" s="134"/>
      <c r="BA24" s="135"/>
      <c r="BB24" s="171"/>
      <c r="BC24" s="134"/>
      <c r="BD24" s="135"/>
    </row>
    <row r="25" spans="1:56" x14ac:dyDescent="0.25">
      <c r="A25" s="246" t="s">
        <v>27</v>
      </c>
      <c r="B25" s="255"/>
      <c r="C25" s="58"/>
      <c r="D25" s="43"/>
      <c r="E25" s="8"/>
      <c r="F25" s="53"/>
      <c r="G25" s="53"/>
      <c r="H25" s="59"/>
      <c r="I25" s="15"/>
      <c r="J25" s="58"/>
      <c r="K25" s="43"/>
      <c r="L25" s="8"/>
      <c r="M25" s="53"/>
      <c r="N25" s="53"/>
      <c r="O25" s="59"/>
      <c r="P25" s="15"/>
      <c r="Q25" s="58"/>
      <c r="R25" s="43"/>
      <c r="S25" s="8"/>
      <c r="T25" s="53"/>
      <c r="U25" s="53"/>
      <c r="V25" s="59"/>
      <c r="W25" s="15"/>
      <c r="X25" s="58"/>
      <c r="Y25" s="43"/>
      <c r="Z25" s="8"/>
      <c r="AA25" s="53"/>
      <c r="AB25" s="53"/>
      <c r="AC25" s="59"/>
      <c r="AD25" s="15"/>
      <c r="AE25" s="58"/>
      <c r="AF25" s="43"/>
      <c r="AG25" s="8"/>
      <c r="AH25" s="53"/>
      <c r="AI25" s="53"/>
      <c r="AJ25" s="59"/>
      <c r="AK25" s="15"/>
      <c r="AL25" s="211" t="s">
        <v>27</v>
      </c>
      <c r="AM25" s="184"/>
      <c r="AN25" s="134"/>
      <c r="AO25" s="135"/>
      <c r="AP25" s="170" t="e">
        <f t="shared" si="13"/>
        <v>#DIV/0!</v>
      </c>
      <c r="AQ25" s="129">
        <v>90</v>
      </c>
      <c r="AR25" s="140" t="e">
        <f t="shared" si="14"/>
        <v>#DIV/0!</v>
      </c>
      <c r="AS25" s="195" t="e">
        <f>AVERAGE(E25,L25,S25,Z25,AG25)</f>
        <v>#DIV/0!</v>
      </c>
      <c r="AT25" s="15">
        <v>347</v>
      </c>
      <c r="AU25" s="130" t="e">
        <f t="shared" si="17"/>
        <v>#DIV/0!</v>
      </c>
      <c r="AV25" s="171"/>
      <c r="AW25" s="134"/>
      <c r="AX25" s="135"/>
      <c r="AY25" s="171"/>
      <c r="AZ25" s="134"/>
      <c r="BA25" s="135"/>
      <c r="BB25" s="171"/>
      <c r="BC25" s="134"/>
      <c r="BD25" s="135"/>
    </row>
    <row r="26" spans="1:56" x14ac:dyDescent="0.25">
      <c r="A26" s="246" t="s">
        <v>33</v>
      </c>
      <c r="B26" s="255"/>
      <c r="C26" s="60"/>
      <c r="D26" s="54"/>
      <c r="E26" s="54"/>
      <c r="F26" s="54"/>
      <c r="G26" s="55"/>
      <c r="H26" s="18"/>
      <c r="I26" s="15"/>
      <c r="J26" s="60"/>
      <c r="K26" s="54"/>
      <c r="L26" s="54"/>
      <c r="M26" s="54"/>
      <c r="N26" s="55"/>
      <c r="O26" s="18"/>
      <c r="P26" s="15"/>
      <c r="Q26" s="60"/>
      <c r="R26" s="54"/>
      <c r="S26" s="54"/>
      <c r="T26" s="54"/>
      <c r="U26" s="55"/>
      <c r="V26" s="18"/>
      <c r="W26" s="15"/>
      <c r="X26" s="60"/>
      <c r="Y26" s="54"/>
      <c r="Z26" s="54"/>
      <c r="AA26" s="54"/>
      <c r="AB26" s="55"/>
      <c r="AC26" s="18"/>
      <c r="AD26" s="15"/>
      <c r="AE26" s="60"/>
      <c r="AF26" s="54"/>
      <c r="AG26" s="54"/>
      <c r="AH26" s="54"/>
      <c r="AI26" s="55"/>
      <c r="AJ26" s="18"/>
      <c r="AK26" s="15"/>
      <c r="AL26" s="211" t="s">
        <v>33</v>
      </c>
      <c r="AM26" s="184"/>
      <c r="AN26" s="134"/>
      <c r="AO26" s="135"/>
      <c r="AP26" s="171"/>
      <c r="AQ26" s="134"/>
      <c r="AR26" s="135"/>
      <c r="AS26" s="196"/>
      <c r="AT26" s="134"/>
      <c r="AU26" s="197"/>
      <c r="AV26" s="171"/>
      <c r="AW26" s="134"/>
      <c r="AX26" s="135"/>
      <c r="AY26" s="171"/>
      <c r="AZ26" s="134"/>
      <c r="BA26" s="135"/>
      <c r="BB26" s="177" t="e">
        <f>AVERAGE(H26,O26,V26,AC26,AJ26)</f>
        <v>#DIV/0!</v>
      </c>
      <c r="BC26" s="122">
        <v>61</v>
      </c>
      <c r="BD26" s="130" t="e">
        <f t="shared" ref="BD26" si="18">(BB26/BC26)</f>
        <v>#DIV/0!</v>
      </c>
    </row>
    <row r="27" spans="1:56" x14ac:dyDescent="0.25">
      <c r="A27" s="246" t="s">
        <v>20</v>
      </c>
      <c r="B27" s="255"/>
      <c r="C27" s="7"/>
      <c r="D27" s="43"/>
      <c r="E27" s="53"/>
      <c r="F27" s="53"/>
      <c r="G27" s="53"/>
      <c r="H27" s="59"/>
      <c r="I27" s="26"/>
      <c r="J27" s="7"/>
      <c r="K27" s="43"/>
      <c r="L27" s="53"/>
      <c r="M27" s="53"/>
      <c r="N27" s="53"/>
      <c r="O27" s="59"/>
      <c r="P27" s="26"/>
      <c r="Q27" s="7"/>
      <c r="R27" s="43"/>
      <c r="S27" s="53"/>
      <c r="T27" s="53"/>
      <c r="U27" s="53"/>
      <c r="V27" s="59"/>
      <c r="W27" s="26"/>
      <c r="X27" s="7"/>
      <c r="Y27" s="43"/>
      <c r="Z27" s="53"/>
      <c r="AA27" s="53"/>
      <c r="AB27" s="53"/>
      <c r="AC27" s="59"/>
      <c r="AD27" s="26"/>
      <c r="AE27" s="7"/>
      <c r="AF27" s="43"/>
      <c r="AG27" s="53"/>
      <c r="AH27" s="53"/>
      <c r="AI27" s="53"/>
      <c r="AJ27" s="59"/>
      <c r="AK27" s="15"/>
      <c r="AL27" s="211" t="s">
        <v>20</v>
      </c>
      <c r="AM27" s="187" t="e">
        <f>AVERAGE(C27,J27,Q27,X27,AE27)</f>
        <v>#DIV/0!</v>
      </c>
      <c r="AN27" s="129">
        <v>76</v>
      </c>
      <c r="AO27" s="140" t="e">
        <f t="shared" ref="AO27" si="19">(AM27/AN27)</f>
        <v>#DIV/0!</v>
      </c>
      <c r="AP27" s="170" t="e">
        <f>AVERAGE(D27,K27,R27,Y27,AF27)</f>
        <v>#DIV/0!</v>
      </c>
      <c r="AQ27" s="129">
        <v>212</v>
      </c>
      <c r="AR27" s="140" t="e">
        <f t="shared" ref="AR27:AR30" si="20">(AP27/AQ27)</f>
        <v>#DIV/0!</v>
      </c>
      <c r="AS27" s="196"/>
      <c r="AT27" s="134"/>
      <c r="AU27" s="197"/>
      <c r="AV27" s="171"/>
      <c r="AW27" s="134"/>
      <c r="AX27" s="135"/>
      <c r="AY27" s="171"/>
      <c r="AZ27" s="134"/>
      <c r="BA27" s="135"/>
      <c r="BB27" s="171"/>
      <c r="BC27" s="134"/>
      <c r="BD27" s="135"/>
    </row>
    <row r="28" spans="1:56" x14ac:dyDescent="0.25">
      <c r="A28" s="246" t="s">
        <v>28</v>
      </c>
      <c r="B28" s="255"/>
      <c r="C28" s="58"/>
      <c r="D28" s="43"/>
      <c r="E28" s="8"/>
      <c r="F28" s="53"/>
      <c r="G28" s="53"/>
      <c r="H28" s="59"/>
      <c r="I28" s="15"/>
      <c r="J28" s="58"/>
      <c r="K28" s="43"/>
      <c r="L28" s="8"/>
      <c r="M28" s="53"/>
      <c r="N28" s="53"/>
      <c r="O28" s="59"/>
      <c r="P28" s="15"/>
      <c r="Q28" s="58"/>
      <c r="R28" s="43"/>
      <c r="S28" s="8"/>
      <c r="T28" s="53"/>
      <c r="U28" s="53"/>
      <c r="V28" s="59"/>
      <c r="W28" s="15"/>
      <c r="X28" s="58"/>
      <c r="Y28" s="43"/>
      <c r="Z28" s="8"/>
      <c r="AA28" s="53"/>
      <c r="AB28" s="53"/>
      <c r="AC28" s="59"/>
      <c r="AD28" s="15"/>
      <c r="AE28" s="58"/>
      <c r="AF28" s="43"/>
      <c r="AG28" s="8"/>
      <c r="AH28" s="53"/>
      <c r="AI28" s="53"/>
      <c r="AJ28" s="59"/>
      <c r="AK28" s="15"/>
      <c r="AL28" s="211" t="s">
        <v>28</v>
      </c>
      <c r="AM28" s="184"/>
      <c r="AN28" s="134"/>
      <c r="AO28" s="135"/>
      <c r="AP28" s="170" t="e">
        <f>AVERAGE(D28,K28,R28,Y28,AF28)</f>
        <v>#DIV/0!</v>
      </c>
      <c r="AQ28" s="129">
        <v>160</v>
      </c>
      <c r="AR28" s="140" t="e">
        <f t="shared" si="20"/>
        <v>#DIV/0!</v>
      </c>
      <c r="AS28" s="170" t="e">
        <f>AVERAGE(E28,L28,S28,Z28,AG28)</f>
        <v>#DIV/0!</v>
      </c>
      <c r="AT28" s="129">
        <v>779</v>
      </c>
      <c r="AU28" s="140" t="e">
        <f t="shared" ref="AU28" si="21">(AS28/AT28)</f>
        <v>#DIV/0!</v>
      </c>
      <c r="AV28" s="171"/>
      <c r="AW28" s="134"/>
      <c r="AX28" s="135"/>
      <c r="AY28" s="171"/>
      <c r="AZ28" s="134"/>
      <c r="BA28" s="135"/>
      <c r="BB28" s="171"/>
      <c r="BC28" s="134"/>
      <c r="BD28" s="135"/>
    </row>
    <row r="29" spans="1:56" x14ac:dyDescent="0.25">
      <c r="A29" s="246" t="s">
        <v>13</v>
      </c>
      <c r="B29" s="255"/>
      <c r="C29" s="7"/>
      <c r="D29" s="43"/>
      <c r="E29" s="53"/>
      <c r="F29" s="53"/>
      <c r="G29" s="53"/>
      <c r="H29" s="59"/>
      <c r="I29" s="26"/>
      <c r="J29" s="7"/>
      <c r="K29" s="43"/>
      <c r="L29" s="53"/>
      <c r="M29" s="53"/>
      <c r="N29" s="53"/>
      <c r="O29" s="59"/>
      <c r="P29" s="26"/>
      <c r="Q29" s="7"/>
      <c r="R29" s="43"/>
      <c r="S29" s="53"/>
      <c r="T29" s="53"/>
      <c r="U29" s="53"/>
      <c r="V29" s="59"/>
      <c r="W29" s="26"/>
      <c r="X29" s="7"/>
      <c r="Y29" s="43"/>
      <c r="Z29" s="53"/>
      <c r="AA29" s="53"/>
      <c r="AB29" s="53"/>
      <c r="AC29" s="59"/>
      <c r="AD29" s="26"/>
      <c r="AE29" s="7"/>
      <c r="AF29" s="43"/>
      <c r="AG29" s="53"/>
      <c r="AH29" s="53"/>
      <c r="AI29" s="53"/>
      <c r="AJ29" s="59"/>
      <c r="AK29" s="15"/>
      <c r="AL29" s="211" t="s">
        <v>13</v>
      </c>
      <c r="AM29" s="187" t="e">
        <f>AVERAGE(C29,J29,Q29,X29,AE29)</f>
        <v>#DIV/0!</v>
      </c>
      <c r="AN29" s="129">
        <v>99</v>
      </c>
      <c r="AO29" s="140" t="e">
        <f t="shared" ref="AO29" si="22">(AM29/AN29)</f>
        <v>#DIV/0!</v>
      </c>
      <c r="AP29" s="170" t="e">
        <f>AVERAGE(D29,K29,R29,Y29,AF29)</f>
        <v>#DIV/0!</v>
      </c>
      <c r="AQ29" s="129">
        <v>508</v>
      </c>
      <c r="AR29" s="140" t="e">
        <f t="shared" si="20"/>
        <v>#DIV/0!</v>
      </c>
      <c r="AS29" s="196"/>
      <c r="AT29" s="134"/>
      <c r="AU29" s="197"/>
      <c r="AV29" s="171"/>
      <c r="AW29" s="134"/>
      <c r="AX29" s="135"/>
      <c r="AY29" s="171"/>
      <c r="AZ29" s="134"/>
      <c r="BA29" s="135"/>
      <c r="BB29" s="171"/>
      <c r="BC29" s="134"/>
      <c r="BD29" s="135"/>
    </row>
    <row r="30" spans="1:56" x14ac:dyDescent="0.25">
      <c r="A30" s="246" t="s">
        <v>29</v>
      </c>
      <c r="B30" s="255"/>
      <c r="C30" s="58"/>
      <c r="D30" s="43"/>
      <c r="E30" s="8"/>
      <c r="F30" s="53"/>
      <c r="G30" s="53"/>
      <c r="H30" s="59"/>
      <c r="I30" s="15"/>
      <c r="J30" s="58"/>
      <c r="K30" s="43"/>
      <c r="L30" s="8"/>
      <c r="M30" s="53"/>
      <c r="N30" s="53"/>
      <c r="O30" s="59"/>
      <c r="P30" s="15"/>
      <c r="Q30" s="58"/>
      <c r="R30" s="43"/>
      <c r="S30" s="8"/>
      <c r="T30" s="53"/>
      <c r="U30" s="53"/>
      <c r="V30" s="59"/>
      <c r="W30" s="15"/>
      <c r="X30" s="58"/>
      <c r="Y30" s="43"/>
      <c r="Z30" s="8"/>
      <c r="AA30" s="53"/>
      <c r="AB30" s="53"/>
      <c r="AC30" s="59"/>
      <c r="AD30" s="15"/>
      <c r="AE30" s="58"/>
      <c r="AF30" s="43"/>
      <c r="AG30" s="8"/>
      <c r="AH30" s="53"/>
      <c r="AI30" s="53"/>
      <c r="AJ30" s="59"/>
      <c r="AK30" s="15"/>
      <c r="AL30" s="211" t="s">
        <v>29</v>
      </c>
      <c r="AM30" s="184"/>
      <c r="AN30" s="134"/>
      <c r="AO30" s="135"/>
      <c r="AP30" s="177" t="e">
        <f>AVERAGE(D30,K30,R30,Y30,AF30)</f>
        <v>#DIV/0!</v>
      </c>
      <c r="AQ30" s="146">
        <v>26</v>
      </c>
      <c r="AR30" s="130" t="e">
        <f t="shared" si="20"/>
        <v>#DIV/0!</v>
      </c>
      <c r="AS30" s="195" t="e">
        <f>AVERAGE(E30,L30,S30,Z30,AG30)</f>
        <v>#DIV/0!</v>
      </c>
      <c r="AT30" s="194">
        <v>182</v>
      </c>
      <c r="AU30" s="130" t="e">
        <f t="shared" ref="AU30:AU31" si="23">(AS30/AT30)</f>
        <v>#DIV/0!</v>
      </c>
      <c r="AV30" s="171"/>
      <c r="AW30" s="134"/>
      <c r="AX30" s="135"/>
      <c r="AY30" s="171"/>
      <c r="AZ30" s="134"/>
      <c r="BA30" s="135"/>
      <c r="BB30" s="171"/>
      <c r="BC30" s="134"/>
      <c r="BD30" s="135"/>
    </row>
    <row r="31" spans="1:56" ht="15.75" thickBot="1" x14ac:dyDescent="0.3">
      <c r="A31" s="267" t="s">
        <v>10</v>
      </c>
      <c r="B31" s="268"/>
      <c r="C31" s="77"/>
      <c r="D31" s="74"/>
      <c r="E31" s="19"/>
      <c r="F31" s="66"/>
      <c r="G31" s="66"/>
      <c r="H31" s="63"/>
      <c r="I31" s="15"/>
      <c r="J31" s="77"/>
      <c r="K31" s="74"/>
      <c r="L31" s="19"/>
      <c r="M31" s="66"/>
      <c r="N31" s="66"/>
      <c r="O31" s="63"/>
      <c r="P31" s="15"/>
      <c r="Q31" s="77"/>
      <c r="R31" s="74"/>
      <c r="S31" s="19"/>
      <c r="T31" s="66"/>
      <c r="U31" s="66"/>
      <c r="V31" s="63"/>
      <c r="W31" s="15"/>
      <c r="X31" s="77"/>
      <c r="Y31" s="74"/>
      <c r="Z31" s="19"/>
      <c r="AA31" s="66"/>
      <c r="AB31" s="66"/>
      <c r="AC31" s="63"/>
      <c r="AD31" s="15"/>
      <c r="AE31" s="77"/>
      <c r="AF31" s="74"/>
      <c r="AG31" s="19"/>
      <c r="AH31" s="66"/>
      <c r="AI31" s="66"/>
      <c r="AJ31" s="63"/>
      <c r="AK31" s="15"/>
      <c r="AL31" s="212" t="s">
        <v>10</v>
      </c>
      <c r="AM31" s="185"/>
      <c r="AN31" s="136"/>
      <c r="AO31" s="137"/>
      <c r="AP31" s="178"/>
      <c r="AQ31" s="136"/>
      <c r="AR31" s="137"/>
      <c r="AS31" s="198" t="e">
        <f>AVERAGE(E31,L31,S31,Z31,AG31)</f>
        <v>#DIV/0!</v>
      </c>
      <c r="AT31" s="199">
        <v>191</v>
      </c>
      <c r="AU31" s="132" t="e">
        <f t="shared" si="23"/>
        <v>#DIV/0!</v>
      </c>
      <c r="AV31" s="178"/>
      <c r="AW31" s="136"/>
      <c r="AX31" s="137"/>
      <c r="AY31" s="178"/>
      <c r="AZ31" s="136"/>
      <c r="BA31" s="137"/>
      <c r="BB31" s="178"/>
      <c r="BC31" s="136"/>
      <c r="BD31" s="137"/>
    </row>
    <row r="32" spans="1:56" x14ac:dyDescent="0.25">
      <c r="A32" s="20"/>
      <c r="B32" s="20"/>
      <c r="C32" s="35">
        <f>SUM(C18:C31)</f>
        <v>0</v>
      </c>
      <c r="D32" s="35">
        <f>SUM(D18:D31)</f>
        <v>0</v>
      </c>
      <c r="E32" s="35">
        <f>SUM(E18:E31)</f>
        <v>0</v>
      </c>
      <c r="F32" s="35">
        <f>SUM(F18:F31)</f>
        <v>0</v>
      </c>
      <c r="G32" s="35"/>
      <c r="H32" s="35">
        <f>SUM(H18:H31)</f>
        <v>0</v>
      </c>
      <c r="I32" s="37"/>
      <c r="J32" s="35">
        <f>SUM(J18:J31)</f>
        <v>0</v>
      </c>
      <c r="K32" s="35">
        <f>SUM(K18:K31)</f>
        <v>0</v>
      </c>
      <c r="L32" s="35">
        <f>SUM(L18:L31)</f>
        <v>0</v>
      </c>
      <c r="M32" s="35">
        <f>SUM(M18:M31)</f>
        <v>0</v>
      </c>
      <c r="N32" s="35"/>
      <c r="O32" s="35">
        <f>SUM(O18:O31)</f>
        <v>0</v>
      </c>
      <c r="P32" s="37"/>
      <c r="Q32" s="35">
        <f>SUM(Q18:Q31)</f>
        <v>0</v>
      </c>
      <c r="R32" s="35">
        <f>SUM(R18:R31)</f>
        <v>0</v>
      </c>
      <c r="S32" s="35">
        <f>SUM(S18:S31)</f>
        <v>0</v>
      </c>
      <c r="T32" s="35">
        <f>SUM(T18:T31)</f>
        <v>0</v>
      </c>
      <c r="U32" s="35"/>
      <c r="V32" s="35">
        <f>SUM(V18:V31)</f>
        <v>0</v>
      </c>
      <c r="W32" s="37"/>
      <c r="X32" s="35">
        <f>SUM(X18:X31)</f>
        <v>0</v>
      </c>
      <c r="Y32" s="35">
        <f>SUM(Y18:Y31)</f>
        <v>0</v>
      </c>
      <c r="Z32" s="35">
        <f>SUM(Z18:Z31)</f>
        <v>0</v>
      </c>
      <c r="AA32" s="35">
        <f>SUM(AA18:AA31)</f>
        <v>0</v>
      </c>
      <c r="AB32" s="35"/>
      <c r="AC32" s="35">
        <f>SUM(AC18:AC31)</f>
        <v>0</v>
      </c>
      <c r="AD32" s="37"/>
      <c r="AE32" s="35">
        <f>SUM(AE18:AE31)</f>
        <v>0</v>
      </c>
      <c r="AF32" s="35">
        <f>SUM(AF18:AF31)</f>
        <v>0</v>
      </c>
      <c r="AG32" s="35">
        <f>SUM(AG18:AG31)</f>
        <v>0</v>
      </c>
      <c r="AH32" s="35">
        <f>SUM(AH18:AH31)</f>
        <v>0</v>
      </c>
      <c r="AI32" s="35"/>
      <c r="AJ32" s="35">
        <f>SUM(AJ18:AJ31)</f>
        <v>0</v>
      </c>
      <c r="AK32" s="128"/>
      <c r="AL32" s="37"/>
      <c r="AM32" s="173"/>
      <c r="AP32" s="173"/>
      <c r="AS32" s="200"/>
      <c r="AV32" s="173"/>
      <c r="AY32" s="173"/>
      <c r="BB32" s="173"/>
    </row>
    <row r="33" spans="1:56" ht="15.75" thickBot="1" x14ac:dyDescent="0.3">
      <c r="A33" s="248" t="s">
        <v>53</v>
      </c>
      <c r="B33" s="248"/>
      <c r="C33" s="14"/>
      <c r="D33" s="14"/>
      <c r="E33" s="15"/>
      <c r="F33" s="15"/>
      <c r="G33" s="15"/>
      <c r="H33" s="15"/>
      <c r="I33" s="15"/>
      <c r="J33" s="14"/>
      <c r="K33" s="14"/>
      <c r="L33" s="15"/>
      <c r="M33" s="15"/>
      <c r="N33" s="15"/>
      <c r="O33" s="15"/>
      <c r="P33" s="15"/>
      <c r="Q33" s="14"/>
      <c r="R33" s="14"/>
      <c r="S33" s="15"/>
      <c r="T33" s="15"/>
      <c r="U33" s="15"/>
      <c r="V33" s="15"/>
      <c r="W33" s="15"/>
      <c r="X33" s="14"/>
      <c r="Y33" s="14"/>
      <c r="Z33" s="15"/>
      <c r="AA33" s="15"/>
      <c r="AB33" s="15"/>
      <c r="AC33" s="15"/>
      <c r="AD33" s="15"/>
      <c r="AE33" s="14"/>
      <c r="AF33" s="14"/>
      <c r="AG33" s="15"/>
      <c r="AH33" s="15"/>
      <c r="AI33" s="15"/>
      <c r="AJ33" s="15"/>
      <c r="AK33" s="15"/>
      <c r="AL33" s="15"/>
      <c r="AM33" s="188"/>
      <c r="AN33" s="148"/>
      <c r="AO33" s="148"/>
      <c r="AP33" s="179"/>
      <c r="AQ33" s="149"/>
      <c r="AR33" s="149"/>
      <c r="AS33" s="192"/>
      <c r="AT33" s="31"/>
      <c r="AU33" s="123"/>
      <c r="AV33" s="193"/>
      <c r="AY33" s="173"/>
      <c r="BB33" s="173"/>
    </row>
    <row r="34" spans="1:56" x14ac:dyDescent="0.25">
      <c r="A34" s="256" t="s">
        <v>70</v>
      </c>
      <c r="B34" s="257"/>
      <c r="C34" s="75"/>
      <c r="D34" s="72"/>
      <c r="E34" s="68"/>
      <c r="F34" s="68"/>
      <c r="G34" s="32"/>
      <c r="H34" s="69"/>
      <c r="I34" s="15"/>
      <c r="J34" s="75"/>
      <c r="K34" s="72"/>
      <c r="L34" s="68"/>
      <c r="M34" s="68"/>
      <c r="N34" s="32"/>
      <c r="O34" s="69"/>
      <c r="P34" s="15"/>
      <c r="Q34" s="75"/>
      <c r="R34" s="72"/>
      <c r="S34" s="68"/>
      <c r="T34" s="68"/>
      <c r="U34" s="32"/>
      <c r="V34" s="69"/>
      <c r="W34" s="15"/>
      <c r="X34" s="75"/>
      <c r="Y34" s="72"/>
      <c r="Z34" s="68"/>
      <c r="AA34" s="68"/>
      <c r="AB34" s="32"/>
      <c r="AC34" s="69"/>
      <c r="AD34" s="15"/>
      <c r="AE34" s="75"/>
      <c r="AF34" s="72"/>
      <c r="AG34" s="68"/>
      <c r="AH34" s="68"/>
      <c r="AI34" s="32"/>
      <c r="AJ34" s="69"/>
      <c r="AK34" s="15"/>
      <c r="AL34" s="167" t="s">
        <v>70</v>
      </c>
      <c r="AM34" s="186"/>
      <c r="AN34" s="151"/>
      <c r="AO34" s="152"/>
      <c r="AP34" s="180"/>
      <c r="AQ34" s="151"/>
      <c r="AR34" s="152"/>
      <c r="AS34" s="203"/>
      <c r="AT34" s="151"/>
      <c r="AU34" s="204"/>
      <c r="AV34" s="180"/>
      <c r="AW34" s="151"/>
      <c r="AX34" s="152"/>
      <c r="AY34" s="191" t="e">
        <f t="shared" ref="AY34:AY41" si="24">AVERAGE(G34,N34,U34,AB34,AI34)</f>
        <v>#DIV/0!</v>
      </c>
      <c r="AZ34" s="155">
        <v>161</v>
      </c>
      <c r="BA34" s="156" t="e">
        <f t="shared" ref="BA34:BA41" si="25">(AY34/AZ34)</f>
        <v>#DIV/0!</v>
      </c>
      <c r="BB34" s="180"/>
      <c r="BC34" s="151"/>
      <c r="BD34" s="152"/>
    </row>
    <row r="35" spans="1:56" x14ac:dyDescent="0.25">
      <c r="A35" s="258" t="s">
        <v>71</v>
      </c>
      <c r="B35" s="259"/>
      <c r="C35" s="73"/>
      <c r="D35" s="43"/>
      <c r="E35" s="15"/>
      <c r="F35" s="53"/>
      <c r="G35" s="8"/>
      <c r="H35" s="59"/>
      <c r="I35" s="15"/>
      <c r="J35" s="73"/>
      <c r="K35" s="43"/>
      <c r="L35" s="15"/>
      <c r="M35" s="53"/>
      <c r="N35" s="8"/>
      <c r="O35" s="59"/>
      <c r="P35" s="15"/>
      <c r="Q35" s="73"/>
      <c r="R35" s="43"/>
      <c r="S35" s="15"/>
      <c r="T35" s="53"/>
      <c r="U35" s="8"/>
      <c r="V35" s="59"/>
      <c r="W35" s="15"/>
      <c r="X35" s="73"/>
      <c r="Y35" s="43"/>
      <c r="Z35" s="15"/>
      <c r="AA35" s="53"/>
      <c r="AB35" s="8"/>
      <c r="AC35" s="59"/>
      <c r="AD35" s="15"/>
      <c r="AE35" s="73"/>
      <c r="AF35" s="43"/>
      <c r="AG35" s="15"/>
      <c r="AH35" s="53"/>
      <c r="AI35" s="8"/>
      <c r="AJ35" s="59"/>
      <c r="AK35" s="15"/>
      <c r="AL35" s="164" t="s">
        <v>71</v>
      </c>
      <c r="AM35" s="184"/>
      <c r="AN35" s="134"/>
      <c r="AO35" s="135"/>
      <c r="AP35" s="177" t="e">
        <f>AVERAGE(D35,K35,R35,Y35,AF35)</f>
        <v>#DIV/0!</v>
      </c>
      <c r="AQ35" s="122">
        <v>32</v>
      </c>
      <c r="AR35" s="130" t="e">
        <f t="shared" ref="AR35:AR37" si="26">(AP35/AQ35)</f>
        <v>#DIV/0!</v>
      </c>
      <c r="AS35" s="195" t="e">
        <f>AVERAGE(E35,L35,S35,Z35,AG35)</f>
        <v>#DIV/0!</v>
      </c>
      <c r="AT35" s="194">
        <v>23</v>
      </c>
      <c r="AU35" s="130" t="e">
        <f t="shared" ref="AU35:AU36" si="27">(AS35/AT35)</f>
        <v>#DIV/0!</v>
      </c>
      <c r="AV35" s="171"/>
      <c r="AW35" s="134"/>
      <c r="AX35" s="135"/>
      <c r="AY35" s="177" t="e">
        <f t="shared" si="24"/>
        <v>#DIV/0!</v>
      </c>
      <c r="AZ35" s="122">
        <v>199</v>
      </c>
      <c r="BA35" s="130" t="e">
        <f t="shared" si="25"/>
        <v>#DIV/0!</v>
      </c>
      <c r="BB35" s="171"/>
      <c r="BC35" s="134"/>
      <c r="BD35" s="135"/>
    </row>
    <row r="36" spans="1:56" x14ac:dyDescent="0.25">
      <c r="A36" s="290" t="s">
        <v>98</v>
      </c>
      <c r="B36" s="291"/>
      <c r="C36" s="73"/>
      <c r="D36" s="53"/>
      <c r="E36" s="15"/>
      <c r="F36" s="53"/>
      <c r="G36" s="8"/>
      <c r="H36" s="59"/>
      <c r="I36" s="15"/>
      <c r="J36" s="73"/>
      <c r="K36" s="53"/>
      <c r="L36" s="43"/>
      <c r="M36" s="53"/>
      <c r="N36" s="8"/>
      <c r="O36" s="59"/>
      <c r="P36" s="15"/>
      <c r="Q36" s="73"/>
      <c r="R36" s="53"/>
      <c r="S36" s="43"/>
      <c r="T36" s="53"/>
      <c r="U36" s="8"/>
      <c r="V36" s="59"/>
      <c r="W36" s="15"/>
      <c r="X36" s="73"/>
      <c r="Y36" s="70"/>
      <c r="Z36" s="43"/>
      <c r="AA36" s="53"/>
      <c r="AB36" s="8"/>
      <c r="AC36" s="59"/>
      <c r="AD36" s="15"/>
      <c r="AE36" s="73"/>
      <c r="AF36" s="70"/>
      <c r="AG36" s="15"/>
      <c r="AH36" s="53"/>
      <c r="AI36" s="8"/>
      <c r="AJ36" s="59"/>
      <c r="AK36" s="15"/>
      <c r="AL36" s="164" t="s">
        <v>98</v>
      </c>
      <c r="AM36" s="184"/>
      <c r="AN36" s="134"/>
      <c r="AO36" s="135"/>
      <c r="AP36" s="184"/>
      <c r="AQ36" s="134"/>
      <c r="AR36" s="135"/>
      <c r="AS36" s="170" t="e">
        <f>AVERAGE(E36,L36,S36,Z36,AG36)</f>
        <v>#DIV/0!</v>
      </c>
      <c r="AT36" s="129">
        <v>57</v>
      </c>
      <c r="AU36" s="140" t="e">
        <f t="shared" si="27"/>
        <v>#DIV/0!</v>
      </c>
      <c r="AV36" s="171"/>
      <c r="AW36" s="134"/>
      <c r="AX36" s="135"/>
      <c r="AY36" s="177" t="e">
        <f>AVERAGE(G36,N36,U36,AB36,AI36)</f>
        <v>#DIV/0!</v>
      </c>
      <c r="AZ36" s="122">
        <v>147</v>
      </c>
      <c r="BA36" s="130" t="e">
        <f t="shared" si="25"/>
        <v>#DIV/0!</v>
      </c>
      <c r="BB36" s="171"/>
      <c r="BC36" s="134"/>
      <c r="BD36" s="135"/>
    </row>
    <row r="37" spans="1:56" x14ac:dyDescent="0.25">
      <c r="A37" s="258" t="s">
        <v>65</v>
      </c>
      <c r="B37" s="259"/>
      <c r="C37" s="76"/>
      <c r="D37" s="43"/>
      <c r="E37" s="53"/>
      <c r="F37" s="53"/>
      <c r="G37" s="8"/>
      <c r="H37" s="59"/>
      <c r="I37" s="15"/>
      <c r="J37" s="76"/>
      <c r="K37" s="43"/>
      <c r="L37" s="53"/>
      <c r="M37" s="53"/>
      <c r="N37" s="8"/>
      <c r="O37" s="59"/>
      <c r="P37" s="15"/>
      <c r="Q37" s="76"/>
      <c r="R37" s="43"/>
      <c r="S37" s="53"/>
      <c r="T37" s="53"/>
      <c r="U37" s="8"/>
      <c r="V37" s="59"/>
      <c r="W37" s="15"/>
      <c r="X37" s="76"/>
      <c r="Y37" s="43"/>
      <c r="Z37" s="53"/>
      <c r="AA37" s="53"/>
      <c r="AB37" s="8"/>
      <c r="AC37" s="59"/>
      <c r="AD37" s="15"/>
      <c r="AE37" s="76"/>
      <c r="AF37" s="43"/>
      <c r="AG37" s="53"/>
      <c r="AH37" s="53"/>
      <c r="AI37" s="8"/>
      <c r="AJ37" s="59"/>
      <c r="AK37" s="15"/>
      <c r="AL37" s="164" t="s">
        <v>65</v>
      </c>
      <c r="AM37" s="184"/>
      <c r="AN37" s="134"/>
      <c r="AO37" s="135"/>
      <c r="AP37" s="177" t="e">
        <f>AVERAGE(D37,K37,R37,Y37,AF37)</f>
        <v>#DIV/0!</v>
      </c>
      <c r="AQ37" s="122">
        <v>65</v>
      </c>
      <c r="AR37" s="130" t="e">
        <f t="shared" si="26"/>
        <v>#DIV/0!</v>
      </c>
      <c r="AS37" s="196"/>
      <c r="AT37" s="134"/>
      <c r="AU37" s="197"/>
      <c r="AV37" s="171"/>
      <c r="AW37" s="134"/>
      <c r="AX37" s="135"/>
      <c r="AY37" s="177" t="e">
        <f t="shared" si="24"/>
        <v>#DIV/0!</v>
      </c>
      <c r="AZ37" s="122">
        <v>28</v>
      </c>
      <c r="BA37" s="130" t="e">
        <f t="shared" si="25"/>
        <v>#DIV/0!</v>
      </c>
      <c r="BB37" s="171"/>
      <c r="BC37" s="134"/>
      <c r="BD37" s="135"/>
    </row>
    <row r="38" spans="1:56" x14ac:dyDescent="0.25">
      <c r="A38" s="251" t="s">
        <v>66</v>
      </c>
      <c r="B38" s="276"/>
      <c r="C38" s="76"/>
      <c r="D38" s="71"/>
      <c r="E38" s="53"/>
      <c r="F38" s="53"/>
      <c r="G38" s="8"/>
      <c r="H38" s="59"/>
      <c r="I38" s="15"/>
      <c r="J38" s="76"/>
      <c r="K38" s="71"/>
      <c r="L38" s="53"/>
      <c r="M38" s="53"/>
      <c r="N38" s="8"/>
      <c r="O38" s="59"/>
      <c r="P38" s="15"/>
      <c r="Q38" s="76"/>
      <c r="R38" s="71"/>
      <c r="S38" s="53"/>
      <c r="T38" s="53"/>
      <c r="U38" s="8"/>
      <c r="V38" s="59"/>
      <c r="W38" s="15"/>
      <c r="X38" s="76"/>
      <c r="Y38" s="71"/>
      <c r="Z38" s="53"/>
      <c r="AA38" s="53"/>
      <c r="AB38" s="8"/>
      <c r="AC38" s="59"/>
      <c r="AD38" s="15"/>
      <c r="AE38" s="76"/>
      <c r="AF38" s="71"/>
      <c r="AG38" s="53"/>
      <c r="AH38" s="53"/>
      <c r="AI38" s="8"/>
      <c r="AJ38" s="59"/>
      <c r="AK38" s="15"/>
      <c r="AL38" s="165" t="s">
        <v>66</v>
      </c>
      <c r="AM38" s="184"/>
      <c r="AN38" s="134"/>
      <c r="AO38" s="135"/>
      <c r="AP38" s="171"/>
      <c r="AQ38" s="134"/>
      <c r="AR38" s="135"/>
      <c r="AS38" s="196"/>
      <c r="AT38" s="134"/>
      <c r="AU38" s="197"/>
      <c r="AV38" s="171"/>
      <c r="AW38" s="134"/>
      <c r="AX38" s="135"/>
      <c r="AY38" s="177" t="e">
        <f t="shared" si="24"/>
        <v>#DIV/0!</v>
      </c>
      <c r="AZ38" s="122">
        <v>60</v>
      </c>
      <c r="BA38" s="130" t="e">
        <f t="shared" si="25"/>
        <v>#DIV/0!</v>
      </c>
      <c r="BB38" s="171"/>
      <c r="BC38" s="134"/>
      <c r="BD38" s="135"/>
    </row>
    <row r="39" spans="1:56" x14ac:dyDescent="0.25">
      <c r="A39" s="258" t="s">
        <v>67</v>
      </c>
      <c r="B39" s="259"/>
      <c r="C39" s="73"/>
      <c r="D39" s="70"/>
      <c r="E39" s="53"/>
      <c r="F39" s="53"/>
      <c r="G39" s="8"/>
      <c r="H39" s="59"/>
      <c r="I39" s="15"/>
      <c r="J39" s="73"/>
      <c r="K39" s="70"/>
      <c r="L39" s="53"/>
      <c r="M39" s="53"/>
      <c r="N39" s="8"/>
      <c r="O39" s="59"/>
      <c r="P39" s="15"/>
      <c r="Q39" s="73"/>
      <c r="R39" s="70"/>
      <c r="S39" s="53"/>
      <c r="T39" s="53"/>
      <c r="U39" s="8"/>
      <c r="V39" s="59"/>
      <c r="W39" s="15"/>
      <c r="X39" s="73"/>
      <c r="Y39" s="70"/>
      <c r="Z39" s="53"/>
      <c r="AA39" s="53"/>
      <c r="AB39" s="8"/>
      <c r="AC39" s="59"/>
      <c r="AD39" s="15"/>
      <c r="AE39" s="73"/>
      <c r="AF39" s="70"/>
      <c r="AG39" s="53"/>
      <c r="AH39" s="53"/>
      <c r="AI39" s="8"/>
      <c r="AJ39" s="59"/>
      <c r="AK39" s="15"/>
      <c r="AL39" s="164" t="s">
        <v>67</v>
      </c>
      <c r="AM39" s="184"/>
      <c r="AN39" s="134"/>
      <c r="AO39" s="135"/>
      <c r="AP39" s="171"/>
      <c r="AQ39" s="134"/>
      <c r="AR39" s="141"/>
      <c r="AS39" s="196"/>
      <c r="AT39" s="134"/>
      <c r="AU39" s="197"/>
      <c r="AV39" s="171"/>
      <c r="AW39" s="134"/>
      <c r="AX39" s="135"/>
      <c r="AY39" s="177" t="e">
        <f t="shared" si="24"/>
        <v>#DIV/0!</v>
      </c>
      <c r="AZ39" s="122">
        <v>108</v>
      </c>
      <c r="BA39" s="130" t="e">
        <f t="shared" si="25"/>
        <v>#DIV/0!</v>
      </c>
      <c r="BB39" s="171"/>
      <c r="BC39" s="134"/>
      <c r="BD39" s="135"/>
    </row>
    <row r="40" spans="1:56" x14ac:dyDescent="0.25">
      <c r="A40" s="258" t="s">
        <v>68</v>
      </c>
      <c r="B40" s="259"/>
      <c r="C40" s="73"/>
      <c r="D40" s="70"/>
      <c r="E40" s="53"/>
      <c r="F40" s="53"/>
      <c r="G40" s="8"/>
      <c r="H40" s="59"/>
      <c r="I40" s="15"/>
      <c r="J40" s="73"/>
      <c r="K40" s="70"/>
      <c r="L40" s="53"/>
      <c r="M40" s="53"/>
      <c r="N40" s="8"/>
      <c r="O40" s="59"/>
      <c r="P40" s="15"/>
      <c r="Q40" s="73"/>
      <c r="R40" s="70"/>
      <c r="S40" s="53"/>
      <c r="T40" s="53"/>
      <c r="U40" s="8"/>
      <c r="V40" s="59"/>
      <c r="W40" s="15"/>
      <c r="X40" s="73"/>
      <c r="Y40" s="70"/>
      <c r="Z40" s="53"/>
      <c r="AA40" s="53"/>
      <c r="AB40" s="8"/>
      <c r="AC40" s="59"/>
      <c r="AD40" s="15"/>
      <c r="AE40" s="73"/>
      <c r="AF40" s="70"/>
      <c r="AG40" s="53"/>
      <c r="AH40" s="53"/>
      <c r="AI40" s="8"/>
      <c r="AJ40" s="59"/>
      <c r="AK40" s="15"/>
      <c r="AL40" s="164" t="s">
        <v>68</v>
      </c>
      <c r="AM40" s="184"/>
      <c r="AN40" s="134"/>
      <c r="AO40" s="135"/>
      <c r="AP40" s="171"/>
      <c r="AQ40" s="134"/>
      <c r="AR40" s="135"/>
      <c r="AS40" s="196"/>
      <c r="AT40" s="134"/>
      <c r="AU40" s="197"/>
      <c r="AV40" s="171"/>
      <c r="AW40" s="134"/>
      <c r="AX40" s="135"/>
      <c r="AY40" s="177" t="e">
        <f t="shared" si="24"/>
        <v>#DIV/0!</v>
      </c>
      <c r="AZ40" s="122">
        <v>64</v>
      </c>
      <c r="BA40" s="130" t="e">
        <f t="shared" si="25"/>
        <v>#DIV/0!</v>
      </c>
      <c r="BB40" s="171"/>
      <c r="BC40" s="134"/>
      <c r="BD40" s="135"/>
    </row>
    <row r="41" spans="1:56" ht="15.75" thickBot="1" x14ac:dyDescent="0.3">
      <c r="A41" s="272" t="s">
        <v>69</v>
      </c>
      <c r="B41" s="289"/>
      <c r="C41" s="77"/>
      <c r="D41" s="48"/>
      <c r="E41" s="66"/>
      <c r="F41" s="66"/>
      <c r="G41" s="19"/>
      <c r="H41" s="63"/>
      <c r="I41" s="15"/>
      <c r="J41" s="77"/>
      <c r="K41" s="48"/>
      <c r="L41" s="66"/>
      <c r="M41" s="66"/>
      <c r="N41" s="19"/>
      <c r="O41" s="63"/>
      <c r="P41" s="15"/>
      <c r="Q41" s="77"/>
      <c r="R41" s="48"/>
      <c r="S41" s="66"/>
      <c r="T41" s="66"/>
      <c r="U41" s="19"/>
      <c r="V41" s="63"/>
      <c r="W41" s="15"/>
      <c r="X41" s="77"/>
      <c r="Y41" s="48"/>
      <c r="Z41" s="66"/>
      <c r="AA41" s="66"/>
      <c r="AB41" s="19"/>
      <c r="AC41" s="63"/>
      <c r="AD41" s="15"/>
      <c r="AE41" s="77"/>
      <c r="AF41" s="48"/>
      <c r="AG41" s="66"/>
      <c r="AH41" s="66"/>
      <c r="AI41" s="19"/>
      <c r="AJ41" s="63"/>
      <c r="AK41" s="15"/>
      <c r="AL41" s="166" t="s">
        <v>69</v>
      </c>
      <c r="AM41" s="185"/>
      <c r="AN41" s="136"/>
      <c r="AO41" s="137"/>
      <c r="AP41" s="181" t="e">
        <f>AVERAGE(D41,K41,R41,Y41,AF41)</f>
        <v>#DIV/0!</v>
      </c>
      <c r="AQ41" s="133">
        <v>81</v>
      </c>
      <c r="AR41" s="132" t="e">
        <f t="shared" ref="AR41" si="28">(AP41/AQ41)</f>
        <v>#DIV/0!</v>
      </c>
      <c r="AS41" s="205"/>
      <c r="AT41" s="136"/>
      <c r="AU41" s="206"/>
      <c r="AV41" s="178"/>
      <c r="AW41" s="136"/>
      <c r="AX41" s="137"/>
      <c r="AY41" s="181" t="e">
        <f t="shared" si="24"/>
        <v>#DIV/0!</v>
      </c>
      <c r="AZ41" s="133">
        <v>335</v>
      </c>
      <c r="BA41" s="132" t="e">
        <f t="shared" si="25"/>
        <v>#DIV/0!</v>
      </c>
      <c r="BB41" s="178"/>
      <c r="BC41" s="136"/>
      <c r="BD41" s="137"/>
    </row>
    <row r="42" spans="1:56" x14ac:dyDescent="0.25">
      <c r="C42" s="35"/>
      <c r="D42" s="35">
        <f>SUM(D34:D41)</f>
        <v>0</v>
      </c>
      <c r="E42" s="35"/>
      <c r="F42" s="35"/>
      <c r="G42" s="35">
        <f>SUM(G34:G41)</f>
        <v>0</v>
      </c>
      <c r="H42" s="35"/>
      <c r="I42" s="36"/>
      <c r="J42" s="35"/>
      <c r="K42" s="35">
        <f>SUM(K34:K41)</f>
        <v>0</v>
      </c>
      <c r="L42" s="35"/>
      <c r="M42" s="35"/>
      <c r="N42" s="35">
        <f>SUM(N34:N41)</f>
        <v>0</v>
      </c>
      <c r="O42" s="35"/>
      <c r="P42" s="36"/>
      <c r="Q42" s="35"/>
      <c r="R42" s="35">
        <f>SUM(R34:R41)</f>
        <v>0</v>
      </c>
      <c r="S42" s="35"/>
      <c r="T42" s="35"/>
      <c r="U42" s="35">
        <f>SUM(U34:U41)</f>
        <v>0</v>
      </c>
      <c r="V42" s="35"/>
      <c r="W42" s="36"/>
      <c r="X42" s="35"/>
      <c r="Y42" s="35">
        <f>SUM(Y34:Y41)</f>
        <v>0</v>
      </c>
      <c r="Z42" s="35"/>
      <c r="AA42" s="35"/>
      <c r="AB42" s="35">
        <f>SUM(AB34:AB41)</f>
        <v>0</v>
      </c>
      <c r="AC42" s="35"/>
      <c r="AD42" s="36"/>
      <c r="AE42" s="35"/>
      <c r="AF42" s="35">
        <f>SUM(AF34:AF41)</f>
        <v>0</v>
      </c>
      <c r="AG42" s="35"/>
      <c r="AH42" s="35"/>
      <c r="AI42" s="35">
        <f>SUM(AI34:AI41)</f>
        <v>0</v>
      </c>
      <c r="AJ42" s="35"/>
      <c r="AK42" s="128"/>
      <c r="AL42" s="36"/>
      <c r="AM42" s="182"/>
      <c r="AN42" s="15"/>
      <c r="AO42" s="22"/>
      <c r="AP42" s="182"/>
      <c r="AQ42" s="15"/>
      <c r="AR42" s="144"/>
      <c r="AS42" s="207"/>
      <c r="AT42" s="15"/>
      <c r="AU42" s="145"/>
      <c r="AV42" s="182"/>
      <c r="AW42" s="15"/>
      <c r="AX42" s="22"/>
      <c r="AY42" s="182"/>
      <c r="AZ42" s="15"/>
      <c r="BA42" s="22"/>
      <c r="BB42" s="182"/>
      <c r="BC42" s="15"/>
      <c r="BD42" s="22"/>
    </row>
    <row r="43" spans="1:56" ht="15.75" thickBot="1" x14ac:dyDescent="0.3">
      <c r="A43" s="248" t="s">
        <v>72</v>
      </c>
      <c r="B43" s="248"/>
      <c r="C43" s="14"/>
      <c r="D43" s="14"/>
      <c r="E43" s="15"/>
      <c r="F43" s="15"/>
      <c r="G43" s="15"/>
      <c r="H43" s="15"/>
      <c r="I43" s="15"/>
      <c r="J43" s="14"/>
      <c r="K43" s="14"/>
      <c r="L43" s="15"/>
      <c r="M43" s="15"/>
      <c r="N43" s="15"/>
      <c r="O43" s="15"/>
      <c r="P43" s="15"/>
      <c r="Q43" s="14"/>
      <c r="R43" s="14"/>
      <c r="S43" s="15"/>
      <c r="T43" s="15"/>
      <c r="U43" s="15"/>
      <c r="V43" s="15"/>
      <c r="W43" s="15"/>
      <c r="X43" s="14"/>
      <c r="Y43" s="14"/>
      <c r="Z43" s="15"/>
      <c r="AA43" s="15"/>
      <c r="AB43" s="15"/>
      <c r="AC43" s="15"/>
      <c r="AD43" s="15"/>
      <c r="AE43" s="14"/>
      <c r="AF43" s="14"/>
      <c r="AG43" s="15"/>
      <c r="AH43" s="15"/>
      <c r="AI43" s="15"/>
      <c r="AJ43" s="15"/>
      <c r="AK43" s="15"/>
      <c r="AL43" s="15"/>
      <c r="AM43" s="182"/>
      <c r="AN43" s="15"/>
      <c r="AO43" s="22"/>
      <c r="AP43" s="183"/>
      <c r="AQ43" s="146"/>
      <c r="AR43" s="147"/>
      <c r="AS43" s="207"/>
      <c r="AT43" s="15"/>
      <c r="AU43" s="145"/>
      <c r="AV43" s="182"/>
      <c r="AW43" s="15"/>
      <c r="AX43" s="22"/>
      <c r="AY43" s="182"/>
      <c r="AZ43" s="15"/>
      <c r="BA43" s="22"/>
      <c r="BB43" s="182"/>
      <c r="BC43" s="15"/>
      <c r="BD43" s="22"/>
    </row>
    <row r="44" spans="1:56" x14ac:dyDescent="0.25">
      <c r="A44" s="251" t="s">
        <v>9</v>
      </c>
      <c r="B44" s="252"/>
      <c r="C44" s="27"/>
      <c r="D44" s="107"/>
      <c r="E44" s="68"/>
      <c r="F44" s="68"/>
      <c r="G44" s="68"/>
      <c r="H44" s="69"/>
      <c r="I44" s="15"/>
      <c r="J44" s="27"/>
      <c r="K44" s="107"/>
      <c r="L44" s="68"/>
      <c r="M44" s="68"/>
      <c r="N44" s="68"/>
      <c r="O44" s="69"/>
      <c r="P44" s="15"/>
      <c r="Q44" s="27"/>
      <c r="R44" s="107"/>
      <c r="S44" s="68"/>
      <c r="T44" s="68"/>
      <c r="U44" s="68"/>
      <c r="V44" s="69"/>
      <c r="W44" s="15"/>
      <c r="X44" s="27"/>
      <c r="Y44" s="107"/>
      <c r="Z44" s="68"/>
      <c r="AA44" s="68"/>
      <c r="AB44" s="68"/>
      <c r="AC44" s="69"/>
      <c r="AD44" s="15"/>
      <c r="AE44" s="27"/>
      <c r="AF44" s="107"/>
      <c r="AG44" s="68"/>
      <c r="AH44" s="68"/>
      <c r="AI44" s="68"/>
      <c r="AJ44" s="69"/>
      <c r="AK44" s="15"/>
      <c r="AL44" s="163" t="s">
        <v>9</v>
      </c>
      <c r="AM44" s="189" t="e">
        <f>AVERAGE(C44,J44,Q44,X44,AE44)</f>
        <v>#DIV/0!</v>
      </c>
      <c r="AN44" s="153">
        <v>53</v>
      </c>
      <c r="AO44" s="154" t="e">
        <f>(AM44/AN44)</f>
        <v>#DIV/0!</v>
      </c>
      <c r="AP44" s="180"/>
      <c r="AQ44" s="158"/>
      <c r="AR44" s="159"/>
      <c r="AS44" s="203"/>
      <c r="AT44" s="151"/>
      <c r="AU44" s="204"/>
      <c r="AV44" s="180"/>
      <c r="AW44" s="158"/>
      <c r="AX44" s="159"/>
      <c r="AY44" s="180"/>
      <c r="AZ44" s="151"/>
      <c r="BA44" s="152"/>
      <c r="BB44" s="180"/>
      <c r="BC44" s="151"/>
      <c r="BD44" s="152"/>
    </row>
    <row r="45" spans="1:56" x14ac:dyDescent="0.25">
      <c r="A45" s="258" t="s">
        <v>16</v>
      </c>
      <c r="B45" s="260"/>
      <c r="C45" s="7"/>
      <c r="D45" s="70"/>
      <c r="E45" s="53"/>
      <c r="F45" s="53"/>
      <c r="G45" s="53"/>
      <c r="H45" s="59"/>
      <c r="I45" s="15"/>
      <c r="J45" s="7"/>
      <c r="K45" s="70"/>
      <c r="L45" s="53"/>
      <c r="M45" s="53"/>
      <c r="N45" s="53"/>
      <c r="O45" s="59"/>
      <c r="P45" s="15"/>
      <c r="Q45" s="7"/>
      <c r="R45" s="70"/>
      <c r="S45" s="53"/>
      <c r="T45" s="53"/>
      <c r="U45" s="53"/>
      <c r="V45" s="59"/>
      <c r="W45" s="15"/>
      <c r="X45" s="7"/>
      <c r="Y45" s="70"/>
      <c r="Z45" s="53"/>
      <c r="AA45" s="53"/>
      <c r="AB45" s="53"/>
      <c r="AC45" s="59"/>
      <c r="AD45" s="15"/>
      <c r="AE45" s="7"/>
      <c r="AF45" s="70"/>
      <c r="AG45" s="53"/>
      <c r="AH45" s="53"/>
      <c r="AI45" s="53"/>
      <c r="AJ45" s="59"/>
      <c r="AK45" s="15"/>
      <c r="AL45" s="164" t="s">
        <v>16</v>
      </c>
      <c r="AM45" s="187" t="e">
        <f>AVERAGE(C45,J45,Q45,X45,AE45)</f>
        <v>#DIV/0!</v>
      </c>
      <c r="AN45" s="129">
        <v>72</v>
      </c>
      <c r="AO45" s="140" t="e">
        <f>(AM45/AN45)</f>
        <v>#DIV/0!</v>
      </c>
      <c r="AP45" s="171"/>
      <c r="AQ45" s="138"/>
      <c r="AR45" s="157"/>
      <c r="AS45" s="196"/>
      <c r="AT45" s="134"/>
      <c r="AU45" s="197"/>
      <c r="AV45" s="171"/>
      <c r="AW45" s="138"/>
      <c r="AX45" s="157"/>
      <c r="AY45" s="171"/>
      <c r="AZ45" s="134"/>
      <c r="BA45" s="135"/>
      <c r="BB45" s="171"/>
      <c r="BC45" s="134"/>
      <c r="BD45" s="135"/>
    </row>
    <row r="46" spans="1:56" x14ac:dyDescent="0.25">
      <c r="A46" s="258" t="s">
        <v>17</v>
      </c>
      <c r="B46" s="260"/>
      <c r="C46" s="7"/>
      <c r="D46" s="70"/>
      <c r="E46" s="53"/>
      <c r="F46" s="53"/>
      <c r="G46" s="53"/>
      <c r="H46" s="59"/>
      <c r="I46" s="15"/>
      <c r="J46" s="7"/>
      <c r="K46" s="70"/>
      <c r="L46" s="53"/>
      <c r="M46" s="53"/>
      <c r="N46" s="53"/>
      <c r="O46" s="59"/>
      <c r="P46" s="15"/>
      <c r="Q46" s="7"/>
      <c r="R46" s="70"/>
      <c r="S46" s="53"/>
      <c r="T46" s="53"/>
      <c r="U46" s="53"/>
      <c r="V46" s="59"/>
      <c r="W46" s="15"/>
      <c r="X46" s="7"/>
      <c r="Y46" s="70"/>
      <c r="Z46" s="53"/>
      <c r="AA46" s="53"/>
      <c r="AB46" s="53"/>
      <c r="AC46" s="59"/>
      <c r="AD46" s="15"/>
      <c r="AE46" s="7"/>
      <c r="AF46" s="70"/>
      <c r="AG46" s="53"/>
      <c r="AH46" s="53"/>
      <c r="AI46" s="53"/>
      <c r="AJ46" s="59"/>
      <c r="AK46" s="15"/>
      <c r="AL46" s="164" t="s">
        <v>17</v>
      </c>
      <c r="AM46" s="187" t="e">
        <f>AVERAGE(C46,J46,Q46,X46,AE46)</f>
        <v>#DIV/0!</v>
      </c>
      <c r="AN46" s="129">
        <v>329</v>
      </c>
      <c r="AO46" s="140" t="e">
        <f>(AM46/AN46)</f>
        <v>#DIV/0!</v>
      </c>
      <c r="AP46" s="171"/>
      <c r="AQ46" s="138"/>
      <c r="AR46" s="157"/>
      <c r="AS46" s="196"/>
      <c r="AT46" s="134"/>
      <c r="AU46" s="197"/>
      <c r="AV46" s="171"/>
      <c r="AW46" s="138"/>
      <c r="AX46" s="157"/>
      <c r="AY46" s="171"/>
      <c r="AZ46" s="134"/>
      <c r="BA46" s="135"/>
      <c r="BB46" s="171"/>
      <c r="BC46" s="134"/>
      <c r="BD46" s="135"/>
    </row>
    <row r="47" spans="1:56" x14ac:dyDescent="0.25">
      <c r="A47" s="258" t="s">
        <v>18</v>
      </c>
      <c r="B47" s="260"/>
      <c r="C47" s="7"/>
      <c r="D47" s="70"/>
      <c r="E47" s="53"/>
      <c r="F47" s="53"/>
      <c r="G47" s="53"/>
      <c r="H47" s="18"/>
      <c r="I47" s="15"/>
      <c r="J47" s="7"/>
      <c r="K47" s="70"/>
      <c r="L47" s="53"/>
      <c r="M47" s="53"/>
      <c r="N47" s="53"/>
      <c r="O47" s="18"/>
      <c r="P47" s="15"/>
      <c r="Q47" s="7"/>
      <c r="R47" s="70"/>
      <c r="S47" s="53"/>
      <c r="T47" s="53"/>
      <c r="U47" s="53"/>
      <c r="V47" s="18"/>
      <c r="W47" s="15"/>
      <c r="X47" s="7"/>
      <c r="Y47" s="70"/>
      <c r="Z47" s="53"/>
      <c r="AA47" s="53"/>
      <c r="AB47" s="53"/>
      <c r="AC47" s="18"/>
      <c r="AD47" s="15"/>
      <c r="AE47" s="7"/>
      <c r="AF47" s="70"/>
      <c r="AG47" s="53"/>
      <c r="AH47" s="53"/>
      <c r="AI47" s="53"/>
      <c r="AJ47" s="18"/>
      <c r="AK47" s="15"/>
      <c r="AL47" s="164" t="s">
        <v>18</v>
      </c>
      <c r="AM47" s="187" t="e">
        <f>AVERAGE(C47,J47,Q47,X47,AE47)</f>
        <v>#DIV/0!</v>
      </c>
      <c r="AN47" s="129">
        <v>217</v>
      </c>
      <c r="AO47" s="140" t="e">
        <f t="shared" ref="AO47" si="29">(AM47/AN47)</f>
        <v>#DIV/0!</v>
      </c>
      <c r="AP47" s="171"/>
      <c r="AQ47" s="138"/>
      <c r="AR47" s="157"/>
      <c r="AS47" s="196"/>
      <c r="AT47" s="134"/>
      <c r="AU47" s="197"/>
      <c r="AV47" s="171"/>
      <c r="AW47" s="138"/>
      <c r="AX47" s="157"/>
      <c r="AY47" s="171"/>
      <c r="AZ47" s="134"/>
      <c r="BA47" s="135"/>
      <c r="BB47" s="177" t="e">
        <f>AVERAGE(H47,O47,V47,AC47,AJ47)</f>
        <v>#DIV/0!</v>
      </c>
      <c r="BC47" s="122">
        <v>138</v>
      </c>
      <c r="BD47" s="130" t="e">
        <f t="shared" ref="BD47" si="30">(BB47/BC47)</f>
        <v>#DIV/0!</v>
      </c>
    </row>
    <row r="48" spans="1:56" x14ac:dyDescent="0.25">
      <c r="A48" s="251" t="s">
        <v>8</v>
      </c>
      <c r="B48" s="252"/>
      <c r="C48" s="58"/>
      <c r="D48" s="43"/>
      <c r="E48" s="8"/>
      <c r="F48" s="53"/>
      <c r="G48" s="53"/>
      <c r="H48" s="59"/>
      <c r="I48" s="15"/>
      <c r="J48" s="58"/>
      <c r="K48" s="43"/>
      <c r="L48" s="8"/>
      <c r="M48" s="53"/>
      <c r="N48" s="53"/>
      <c r="O48" s="59"/>
      <c r="P48" s="15"/>
      <c r="Q48" s="58"/>
      <c r="R48" s="43"/>
      <c r="S48" s="8"/>
      <c r="T48" s="53"/>
      <c r="U48" s="53"/>
      <c r="V48" s="59"/>
      <c r="W48" s="15"/>
      <c r="X48" s="58"/>
      <c r="Y48" s="43"/>
      <c r="Z48" s="8"/>
      <c r="AA48" s="53"/>
      <c r="AB48" s="53"/>
      <c r="AC48" s="59"/>
      <c r="AD48" s="15"/>
      <c r="AE48" s="58"/>
      <c r="AF48" s="43"/>
      <c r="AG48" s="8"/>
      <c r="AH48" s="53"/>
      <c r="AI48" s="53"/>
      <c r="AJ48" s="59"/>
      <c r="AK48" s="15"/>
      <c r="AL48" s="165" t="s">
        <v>8</v>
      </c>
      <c r="AM48" s="184"/>
      <c r="AN48" s="134"/>
      <c r="AO48" s="141"/>
      <c r="AP48" s="177" t="e">
        <f>AVERAGE(D48,K48,R48,Y48,AF48)</f>
        <v>#DIV/0!</v>
      </c>
      <c r="AQ48" s="122">
        <v>485</v>
      </c>
      <c r="AR48" s="130" t="e">
        <f t="shared" ref="AR48" si="31">(AP48/AQ48)</f>
        <v>#DIV/0!</v>
      </c>
      <c r="AS48" s="195" t="e">
        <f>AVERAGE(E48,L48,S48,Z48,AG48)</f>
        <v>#DIV/0!</v>
      </c>
      <c r="AT48" s="194">
        <v>232</v>
      </c>
      <c r="AU48" s="130" t="e">
        <f t="shared" ref="AU48" si="32">(AS48/AT48)</f>
        <v>#DIV/0!</v>
      </c>
      <c r="AV48" s="171"/>
      <c r="AW48" s="138"/>
      <c r="AX48" s="157"/>
      <c r="AY48" s="171"/>
      <c r="AZ48" s="134"/>
      <c r="BA48" s="135"/>
      <c r="BB48" s="171"/>
      <c r="BC48" s="134"/>
      <c r="BD48" s="135"/>
    </row>
    <row r="49" spans="1:74" x14ac:dyDescent="0.25">
      <c r="A49" s="258" t="s">
        <v>19</v>
      </c>
      <c r="B49" s="260"/>
      <c r="C49" s="7"/>
      <c r="D49" s="70"/>
      <c r="E49" s="53"/>
      <c r="F49" s="53"/>
      <c r="G49" s="53"/>
      <c r="H49" s="59"/>
      <c r="I49" s="15"/>
      <c r="J49" s="7"/>
      <c r="K49" s="70"/>
      <c r="L49" s="53"/>
      <c r="M49" s="53"/>
      <c r="N49" s="53"/>
      <c r="O49" s="59"/>
      <c r="P49" s="15"/>
      <c r="Q49" s="7"/>
      <c r="R49" s="70"/>
      <c r="S49" s="53"/>
      <c r="T49" s="53"/>
      <c r="U49" s="53"/>
      <c r="V49" s="59"/>
      <c r="W49" s="15"/>
      <c r="X49" s="7"/>
      <c r="Y49" s="70"/>
      <c r="Z49" s="53"/>
      <c r="AA49" s="53"/>
      <c r="AB49" s="53"/>
      <c r="AC49" s="59"/>
      <c r="AD49" s="15"/>
      <c r="AE49" s="7"/>
      <c r="AF49" s="70"/>
      <c r="AG49" s="53"/>
      <c r="AH49" s="53"/>
      <c r="AI49" s="53"/>
      <c r="AJ49" s="59"/>
      <c r="AK49" s="15"/>
      <c r="AL49" s="164" t="s">
        <v>19</v>
      </c>
      <c r="AM49" s="187" t="e">
        <f>AVERAGE(C49,J49,Q49,X49,AE49)</f>
        <v>#DIV/0!</v>
      </c>
      <c r="AN49" s="129">
        <v>42</v>
      </c>
      <c r="AO49" s="140" t="e">
        <f t="shared" ref="AO49" si="33">(AM49/AN49)</f>
        <v>#DIV/0!</v>
      </c>
      <c r="AP49" s="171"/>
      <c r="AQ49" s="138"/>
      <c r="AR49" s="157"/>
      <c r="AS49" s="196"/>
      <c r="AT49" s="134"/>
      <c r="AU49" s="197"/>
      <c r="AV49" s="171"/>
      <c r="AW49" s="138"/>
      <c r="AX49" s="157"/>
      <c r="AY49" s="171"/>
      <c r="AZ49" s="134"/>
      <c r="BA49" s="135"/>
      <c r="BB49" s="171"/>
      <c r="BC49" s="134"/>
      <c r="BD49" s="135"/>
    </row>
    <row r="50" spans="1:74" x14ac:dyDescent="0.25">
      <c r="A50" s="251" t="s">
        <v>5</v>
      </c>
      <c r="B50" s="252"/>
      <c r="C50" s="73"/>
      <c r="D50" s="70"/>
      <c r="E50" s="8"/>
      <c r="F50" s="53"/>
      <c r="G50" s="53"/>
      <c r="H50" s="59"/>
      <c r="I50" s="15"/>
      <c r="J50" s="73"/>
      <c r="K50" s="70"/>
      <c r="L50" s="8"/>
      <c r="M50" s="53"/>
      <c r="N50" s="53"/>
      <c r="O50" s="59"/>
      <c r="P50" s="15"/>
      <c r="Q50" s="73"/>
      <c r="R50" s="70"/>
      <c r="S50" s="8"/>
      <c r="T50" s="53"/>
      <c r="U50" s="53"/>
      <c r="V50" s="59"/>
      <c r="W50" s="15"/>
      <c r="X50" s="73"/>
      <c r="Y50" s="70"/>
      <c r="Z50" s="8"/>
      <c r="AA50" s="53"/>
      <c r="AB50" s="53"/>
      <c r="AC50" s="59"/>
      <c r="AD50" s="15"/>
      <c r="AE50" s="73"/>
      <c r="AF50" s="70"/>
      <c r="AG50" s="8"/>
      <c r="AH50" s="53"/>
      <c r="AI50" s="53"/>
      <c r="AJ50" s="59"/>
      <c r="AK50" s="15"/>
      <c r="AL50" s="165" t="s">
        <v>5</v>
      </c>
      <c r="AM50" s="184"/>
      <c r="AN50" s="134"/>
      <c r="AO50" s="141"/>
      <c r="AP50" s="171"/>
      <c r="AQ50" s="138"/>
      <c r="AR50" s="157"/>
      <c r="AS50" s="195" t="e">
        <f>AVERAGE(E50,L50,S50,Z50,AG50)</f>
        <v>#DIV/0!</v>
      </c>
      <c r="AT50" s="194">
        <v>148</v>
      </c>
      <c r="AU50" s="130" t="e">
        <f t="shared" ref="AU50:AU52" si="34">(AS50/AT50)</f>
        <v>#DIV/0!</v>
      </c>
      <c r="AV50" s="171"/>
      <c r="AW50" s="138"/>
      <c r="AX50" s="157"/>
      <c r="AY50" s="171"/>
      <c r="AZ50" s="134"/>
      <c r="BA50" s="135"/>
      <c r="BB50" s="171"/>
      <c r="BC50" s="134"/>
      <c r="BD50" s="135"/>
    </row>
    <row r="51" spans="1:74" x14ac:dyDescent="0.25">
      <c r="A51" s="251" t="s">
        <v>6</v>
      </c>
      <c r="B51" s="252"/>
      <c r="C51" s="73"/>
      <c r="D51" s="70"/>
      <c r="E51" s="8"/>
      <c r="F51" s="53"/>
      <c r="G51" s="53"/>
      <c r="H51" s="59"/>
      <c r="I51" s="15"/>
      <c r="J51" s="73"/>
      <c r="K51" s="70"/>
      <c r="L51" s="8"/>
      <c r="M51" s="53"/>
      <c r="N51" s="53"/>
      <c r="O51" s="59"/>
      <c r="P51" s="15"/>
      <c r="Q51" s="73"/>
      <c r="R51" s="70"/>
      <c r="S51" s="8"/>
      <c r="T51" s="53"/>
      <c r="U51" s="53"/>
      <c r="V51" s="59"/>
      <c r="W51" s="15"/>
      <c r="X51" s="73"/>
      <c r="Y51" s="70"/>
      <c r="Z51" s="8"/>
      <c r="AA51" s="53"/>
      <c r="AB51" s="53"/>
      <c r="AC51" s="59"/>
      <c r="AD51" s="15"/>
      <c r="AE51" s="73"/>
      <c r="AF51" s="70"/>
      <c r="AG51" s="8"/>
      <c r="AH51" s="53"/>
      <c r="AI51" s="53"/>
      <c r="AJ51" s="59"/>
      <c r="AK51" s="15"/>
      <c r="AL51" s="165" t="s">
        <v>6</v>
      </c>
      <c r="AM51" s="184"/>
      <c r="AN51" s="134"/>
      <c r="AO51" s="141"/>
      <c r="AP51" s="171"/>
      <c r="AQ51" s="138"/>
      <c r="AR51" s="157"/>
      <c r="AS51" s="195" t="e">
        <f>AVERAGE(E51,L51,S51,Z51,AG51)</f>
        <v>#DIV/0!</v>
      </c>
      <c r="AT51" s="194">
        <v>55</v>
      </c>
      <c r="AU51" s="130" t="e">
        <f t="shared" si="34"/>
        <v>#DIV/0!</v>
      </c>
      <c r="AV51" s="171"/>
      <c r="AW51" s="138"/>
      <c r="AX51" s="157"/>
      <c r="AY51" s="171"/>
      <c r="AZ51" s="134"/>
      <c r="BA51" s="135"/>
      <c r="BB51" s="171"/>
      <c r="BC51" s="134"/>
      <c r="BD51" s="135"/>
    </row>
    <row r="52" spans="1:74" x14ac:dyDescent="0.25">
      <c r="A52" s="251" t="s">
        <v>7</v>
      </c>
      <c r="B52" s="252"/>
      <c r="C52" s="73"/>
      <c r="D52" s="53"/>
      <c r="E52" s="8"/>
      <c r="F52" s="53"/>
      <c r="G52" s="53"/>
      <c r="H52" s="59"/>
      <c r="I52" s="15"/>
      <c r="J52" s="73"/>
      <c r="K52" s="53"/>
      <c r="L52" s="8"/>
      <c r="M52" s="53"/>
      <c r="N52" s="53"/>
      <c r="O52" s="59"/>
      <c r="P52" s="15"/>
      <c r="Q52" s="73"/>
      <c r="R52" s="53"/>
      <c r="S52" s="8"/>
      <c r="T52" s="53"/>
      <c r="U52" s="53"/>
      <c r="V52" s="59"/>
      <c r="W52" s="15"/>
      <c r="X52" s="73"/>
      <c r="Y52" s="53"/>
      <c r="Z52" s="8"/>
      <c r="AA52" s="53"/>
      <c r="AB52" s="53"/>
      <c r="AC52" s="59"/>
      <c r="AD52" s="15"/>
      <c r="AE52" s="73"/>
      <c r="AF52" s="53"/>
      <c r="AG52" s="8"/>
      <c r="AH52" s="53"/>
      <c r="AI52" s="53"/>
      <c r="AJ52" s="59"/>
      <c r="AK52" s="15"/>
      <c r="AL52" s="165" t="s">
        <v>7</v>
      </c>
      <c r="AM52" s="184"/>
      <c r="AN52" s="138"/>
      <c r="AO52" s="157"/>
      <c r="AP52" s="171"/>
      <c r="AQ52" s="138"/>
      <c r="AR52" s="157"/>
      <c r="AS52" s="195" t="e">
        <f>AVERAGE(E52,L52,S52,Z52,AG52)</f>
        <v>#DIV/0!</v>
      </c>
      <c r="AT52" s="15">
        <v>136</v>
      </c>
      <c r="AU52" s="130" t="e">
        <f t="shared" si="34"/>
        <v>#DIV/0!</v>
      </c>
      <c r="AV52" s="171"/>
      <c r="AW52" s="138"/>
      <c r="AX52" s="157"/>
      <c r="AY52" s="171"/>
      <c r="AZ52" s="134"/>
      <c r="BA52" s="135"/>
      <c r="BB52" s="171"/>
      <c r="BC52" s="134"/>
      <c r="BD52" s="135"/>
    </row>
    <row r="53" spans="1:74" x14ac:dyDescent="0.25">
      <c r="A53" s="258" t="s">
        <v>55</v>
      </c>
      <c r="B53" s="260"/>
      <c r="C53" s="7"/>
      <c r="D53" s="70"/>
      <c r="E53" s="53"/>
      <c r="F53" s="53"/>
      <c r="G53" s="53"/>
      <c r="H53" s="59"/>
      <c r="I53" s="15"/>
      <c r="J53" s="7"/>
      <c r="K53" s="70"/>
      <c r="L53" s="53"/>
      <c r="M53" s="53"/>
      <c r="N53" s="53"/>
      <c r="O53" s="59"/>
      <c r="P53" s="15"/>
      <c r="Q53" s="7"/>
      <c r="R53" s="70"/>
      <c r="S53" s="53"/>
      <c r="T53" s="53"/>
      <c r="U53" s="53"/>
      <c r="V53" s="59"/>
      <c r="W53" s="15"/>
      <c r="X53" s="7"/>
      <c r="Y53" s="70"/>
      <c r="Z53" s="53"/>
      <c r="AA53" s="53"/>
      <c r="AB53" s="53"/>
      <c r="AC53" s="59"/>
      <c r="AD53" s="15"/>
      <c r="AE53" s="7"/>
      <c r="AF53" s="70"/>
      <c r="AG53" s="53"/>
      <c r="AH53" s="53"/>
      <c r="AI53" s="53"/>
      <c r="AJ53" s="59"/>
      <c r="AK53" s="15"/>
      <c r="AL53" s="164" t="s">
        <v>97</v>
      </c>
      <c r="AM53" s="187" t="e">
        <f>AVERAGE(C53,J53,Q53,X53,AE53)</f>
        <v>#DIV/0!</v>
      </c>
      <c r="AN53" s="129">
        <v>103</v>
      </c>
      <c r="AO53" s="140" t="e">
        <f t="shared" ref="AO53" si="35">(AM53/AN53)</f>
        <v>#DIV/0!</v>
      </c>
      <c r="AP53" s="171"/>
      <c r="AQ53" s="138"/>
      <c r="AR53" s="157"/>
      <c r="AS53" s="196"/>
      <c r="AT53" s="134"/>
      <c r="AU53" s="197"/>
      <c r="AV53" s="171"/>
      <c r="AW53" s="138"/>
      <c r="AX53" s="157"/>
      <c r="AY53" s="171"/>
      <c r="AZ53" s="134"/>
      <c r="BA53" s="135"/>
      <c r="BB53" s="171"/>
      <c r="BC53" s="134"/>
      <c r="BD53" s="135"/>
    </row>
    <row r="54" spans="1:74" x14ac:dyDescent="0.25">
      <c r="A54" s="258" t="s">
        <v>56</v>
      </c>
      <c r="B54" s="260"/>
      <c r="C54" s="73"/>
      <c r="D54" s="43"/>
      <c r="E54" s="53"/>
      <c r="F54" s="53"/>
      <c r="G54" s="53"/>
      <c r="H54" s="59"/>
      <c r="I54" s="15"/>
      <c r="J54" s="73"/>
      <c r="K54" s="43"/>
      <c r="L54" s="53"/>
      <c r="M54" s="53"/>
      <c r="N54" s="53"/>
      <c r="O54" s="59"/>
      <c r="P54" s="15"/>
      <c r="Q54" s="73"/>
      <c r="R54" s="43"/>
      <c r="S54" s="53"/>
      <c r="T54" s="53"/>
      <c r="U54" s="53"/>
      <c r="V54" s="59"/>
      <c r="W54" s="15"/>
      <c r="X54" s="73"/>
      <c r="Y54" s="43"/>
      <c r="Z54" s="53"/>
      <c r="AA54" s="53"/>
      <c r="AB54" s="53"/>
      <c r="AC54" s="59"/>
      <c r="AD54" s="15"/>
      <c r="AE54" s="73"/>
      <c r="AF54" s="43"/>
      <c r="AG54" s="53"/>
      <c r="AH54" s="53"/>
      <c r="AI54" s="53"/>
      <c r="AJ54" s="59"/>
      <c r="AK54" s="15"/>
      <c r="AL54" s="164" t="s">
        <v>96</v>
      </c>
      <c r="AM54" s="184"/>
      <c r="AN54" s="134"/>
      <c r="AO54" s="141"/>
      <c r="AP54" s="177" t="e">
        <f>AVERAGE(D54,K54,R54,Y54,AF54)</f>
        <v>#DIV/0!</v>
      </c>
      <c r="AQ54" s="122">
        <v>169</v>
      </c>
      <c r="AR54" s="130" t="e">
        <f t="shared" ref="AR54:AR56" si="36">(AP54/AQ54)</f>
        <v>#DIV/0!</v>
      </c>
      <c r="AS54" s="196"/>
      <c r="AT54" s="134"/>
      <c r="AU54" s="197"/>
      <c r="AV54" s="171"/>
      <c r="AW54" s="138"/>
      <c r="AX54" s="157"/>
      <c r="AY54" s="171"/>
      <c r="AZ54" s="134"/>
      <c r="BA54" s="135"/>
      <c r="BB54" s="171"/>
      <c r="BC54" s="134"/>
      <c r="BD54" s="135"/>
    </row>
    <row r="55" spans="1:74" x14ac:dyDescent="0.25">
      <c r="A55" s="258" t="s">
        <v>57</v>
      </c>
      <c r="B55" s="260"/>
      <c r="C55" s="73"/>
      <c r="D55" s="43"/>
      <c r="E55" s="53"/>
      <c r="F55" s="53"/>
      <c r="G55" s="53"/>
      <c r="H55" s="59"/>
      <c r="I55" s="15"/>
      <c r="J55" s="73"/>
      <c r="K55" s="43"/>
      <c r="L55" s="53"/>
      <c r="M55" s="53"/>
      <c r="N55" s="53"/>
      <c r="O55" s="59"/>
      <c r="P55" s="15"/>
      <c r="Q55" s="73"/>
      <c r="R55" s="43"/>
      <c r="S55" s="53"/>
      <c r="T55" s="53"/>
      <c r="U55" s="53"/>
      <c r="V55" s="59"/>
      <c r="W55" s="15"/>
      <c r="X55" s="73"/>
      <c r="Y55" s="43"/>
      <c r="Z55" s="53"/>
      <c r="AA55" s="53"/>
      <c r="AB55" s="53"/>
      <c r="AC55" s="59"/>
      <c r="AD55" s="15"/>
      <c r="AE55" s="73"/>
      <c r="AF55" s="43"/>
      <c r="AG55" s="53"/>
      <c r="AH55" s="53"/>
      <c r="AI55" s="53"/>
      <c r="AJ55" s="59"/>
      <c r="AK55" s="15"/>
      <c r="AL55" s="164" t="s">
        <v>90</v>
      </c>
      <c r="AM55" s="184"/>
      <c r="AN55" s="134"/>
      <c r="AO55" s="141"/>
      <c r="AP55" s="177" t="e">
        <f>AVERAGE(D55,K55,R55,Y55,AF55)</f>
        <v>#DIV/0!</v>
      </c>
      <c r="AQ55" s="122">
        <v>173</v>
      </c>
      <c r="AR55" s="130" t="e">
        <f t="shared" si="36"/>
        <v>#DIV/0!</v>
      </c>
      <c r="AS55" s="196"/>
      <c r="AT55" s="134"/>
      <c r="AU55" s="197"/>
      <c r="AV55" s="171"/>
      <c r="AW55" s="138"/>
      <c r="AX55" s="157"/>
      <c r="AY55" s="171"/>
      <c r="AZ55" s="134"/>
      <c r="BA55" s="135"/>
      <c r="BB55" s="171"/>
      <c r="BC55" s="134"/>
      <c r="BD55" s="135"/>
    </row>
    <row r="56" spans="1:74" x14ac:dyDescent="0.25">
      <c r="A56" s="258" t="s">
        <v>58</v>
      </c>
      <c r="B56" s="260"/>
      <c r="C56" s="73"/>
      <c r="D56" s="43"/>
      <c r="E56" s="53"/>
      <c r="F56" s="53"/>
      <c r="G56" s="53"/>
      <c r="H56" s="59"/>
      <c r="I56" s="15"/>
      <c r="J56" s="73"/>
      <c r="K56" s="43"/>
      <c r="L56" s="53"/>
      <c r="M56" s="53"/>
      <c r="N56" s="53"/>
      <c r="O56" s="59"/>
      <c r="P56" s="15"/>
      <c r="Q56" s="73"/>
      <c r="R56" s="43"/>
      <c r="S56" s="53"/>
      <c r="T56" s="53"/>
      <c r="U56" s="53"/>
      <c r="V56" s="59"/>
      <c r="W56" s="15"/>
      <c r="X56" s="73"/>
      <c r="Y56" s="43"/>
      <c r="Z56" s="53"/>
      <c r="AA56" s="53"/>
      <c r="AB56" s="53"/>
      <c r="AC56" s="59"/>
      <c r="AD56" s="15"/>
      <c r="AE56" s="73"/>
      <c r="AF56" s="43"/>
      <c r="AG56" s="53"/>
      <c r="AH56" s="53"/>
      <c r="AI56" s="53"/>
      <c r="AJ56" s="59"/>
      <c r="AK56" s="15"/>
      <c r="AL56" s="164" t="s">
        <v>91</v>
      </c>
      <c r="AM56" s="184"/>
      <c r="AN56" s="134"/>
      <c r="AO56" s="141"/>
      <c r="AP56" s="177" t="e">
        <f>AVERAGE(D56,K56,R56,Y56,AF56)</f>
        <v>#DIV/0!</v>
      </c>
      <c r="AQ56" s="22">
        <v>172</v>
      </c>
      <c r="AR56" s="130" t="e">
        <f t="shared" si="36"/>
        <v>#DIV/0!</v>
      </c>
      <c r="AS56" s="196"/>
      <c r="AT56" s="134"/>
      <c r="AU56" s="197"/>
      <c r="AV56" s="171"/>
      <c r="AW56" s="138"/>
      <c r="AX56" s="157"/>
      <c r="AY56" s="171"/>
      <c r="AZ56" s="134"/>
      <c r="BA56" s="135"/>
      <c r="BB56" s="171"/>
      <c r="BC56" s="134"/>
      <c r="BD56" s="135"/>
    </row>
    <row r="57" spans="1:74" x14ac:dyDescent="0.25">
      <c r="A57" s="258" t="s">
        <v>92</v>
      </c>
      <c r="B57" s="260"/>
      <c r="C57" s="7"/>
      <c r="D57" s="70"/>
      <c r="E57" s="53"/>
      <c r="F57" s="53"/>
      <c r="G57" s="53"/>
      <c r="H57" s="59"/>
      <c r="I57" s="15"/>
      <c r="J57" s="7"/>
      <c r="K57" s="70"/>
      <c r="L57" s="53"/>
      <c r="M57" s="53"/>
      <c r="N57" s="53"/>
      <c r="O57" s="59"/>
      <c r="P57" s="15"/>
      <c r="Q57" s="7"/>
      <c r="R57" s="70"/>
      <c r="S57" s="53"/>
      <c r="T57" s="53"/>
      <c r="U57" s="53"/>
      <c r="V57" s="59"/>
      <c r="W57" s="15"/>
      <c r="X57" s="7"/>
      <c r="Y57" s="70"/>
      <c r="Z57" s="53"/>
      <c r="AA57" s="53"/>
      <c r="AB57" s="53"/>
      <c r="AC57" s="59"/>
      <c r="AD57" s="15"/>
      <c r="AE57" s="7"/>
      <c r="AF57" s="70"/>
      <c r="AG57" s="53"/>
      <c r="AH57" s="53"/>
      <c r="AI57" s="53"/>
      <c r="AJ57" s="59"/>
      <c r="AK57" s="15"/>
      <c r="AL57" s="164" t="s">
        <v>94</v>
      </c>
      <c r="AM57" s="187" t="e">
        <f>AVERAGE(C57,J57,Q57,X57,AE57)</f>
        <v>#DIV/0!</v>
      </c>
      <c r="AN57" s="129">
        <v>172</v>
      </c>
      <c r="AO57" s="140" t="e">
        <f t="shared" ref="AO57:AO58" si="37">(AM57/AN57)</f>
        <v>#DIV/0!</v>
      </c>
      <c r="AP57" s="171"/>
      <c r="AQ57" s="138"/>
      <c r="AR57" s="157"/>
      <c r="AS57" s="196"/>
      <c r="AT57" s="134"/>
      <c r="AU57" s="197"/>
      <c r="AV57" s="171"/>
      <c r="AW57" s="138"/>
      <c r="AX57" s="157"/>
      <c r="AY57" s="171"/>
      <c r="AZ57" s="134"/>
      <c r="BA57" s="135"/>
      <c r="BB57" s="171"/>
      <c r="BC57" s="134"/>
      <c r="BD57" s="135"/>
    </row>
    <row r="58" spans="1:74" ht="15.75" thickBot="1" x14ac:dyDescent="0.3">
      <c r="A58" s="272" t="s">
        <v>93</v>
      </c>
      <c r="B58" s="273"/>
      <c r="C58" s="21"/>
      <c r="D58" s="74"/>
      <c r="E58" s="66"/>
      <c r="F58" s="66"/>
      <c r="G58" s="66"/>
      <c r="H58" s="63"/>
      <c r="I58" s="15"/>
      <c r="J58" s="21"/>
      <c r="K58" s="74"/>
      <c r="L58" s="66"/>
      <c r="M58" s="66"/>
      <c r="N58" s="66"/>
      <c r="O58" s="63"/>
      <c r="P58" s="15"/>
      <c r="Q58" s="21"/>
      <c r="R58" s="74"/>
      <c r="S58" s="66"/>
      <c r="T58" s="66"/>
      <c r="U58" s="66"/>
      <c r="V58" s="63"/>
      <c r="W58" s="15"/>
      <c r="X58" s="21"/>
      <c r="Y58" s="74"/>
      <c r="Z58" s="66"/>
      <c r="AA58" s="66"/>
      <c r="AB58" s="66"/>
      <c r="AC58" s="63"/>
      <c r="AD58" s="15"/>
      <c r="AE58" s="21"/>
      <c r="AF58" s="74"/>
      <c r="AG58" s="66"/>
      <c r="AH58" s="66"/>
      <c r="AI58" s="66"/>
      <c r="AJ58" s="63"/>
      <c r="AK58" s="15"/>
      <c r="AL58" s="166" t="s">
        <v>95</v>
      </c>
      <c r="AM58" s="190" t="e">
        <f>AVERAGE(C58,J58,Q58,X58,AE58)</f>
        <v>#DIV/0!</v>
      </c>
      <c r="AN58" s="131">
        <v>113</v>
      </c>
      <c r="AO58" s="142" t="e">
        <f t="shared" si="37"/>
        <v>#DIV/0!</v>
      </c>
      <c r="AP58" s="178"/>
      <c r="AQ58" s="139"/>
      <c r="AR58" s="160"/>
      <c r="AS58" s="205"/>
      <c r="AT58" s="136"/>
      <c r="AU58" s="206"/>
      <c r="AV58" s="178"/>
      <c r="AW58" s="139"/>
      <c r="AX58" s="160"/>
      <c r="AY58" s="178"/>
      <c r="AZ58" s="136"/>
      <c r="BA58" s="137"/>
      <c r="BB58" s="178"/>
      <c r="BC58" s="136"/>
      <c r="BD58" s="137"/>
    </row>
    <row r="59" spans="1:74" x14ac:dyDescent="0.25">
      <c r="C59" s="35">
        <f>SUM(C44:C58)</f>
        <v>0</v>
      </c>
      <c r="D59" s="35">
        <f>SUM(D44:D58)</f>
        <v>0</v>
      </c>
      <c r="E59" s="35">
        <f>SUM(E44:E58)</f>
        <v>0</v>
      </c>
      <c r="F59" s="35"/>
      <c r="G59" s="35"/>
      <c r="H59" s="35">
        <f>SUM(H44:H58)</f>
        <v>0</v>
      </c>
      <c r="I59" s="36"/>
      <c r="J59" s="35">
        <f>SUM(J44:J58)</f>
        <v>0</v>
      </c>
      <c r="K59" s="35">
        <f>SUM(K44:K58)</f>
        <v>0</v>
      </c>
      <c r="L59" s="35">
        <f>SUM(L44:L58)</f>
        <v>0</v>
      </c>
      <c r="M59" s="35"/>
      <c r="N59" s="35"/>
      <c r="O59" s="35">
        <f>SUM(O44:O58)</f>
        <v>0</v>
      </c>
      <c r="P59" s="36"/>
      <c r="Q59" s="35">
        <f>SUM(Q44:Q58)</f>
        <v>0</v>
      </c>
      <c r="R59" s="35">
        <f>SUM(R44:R58)</f>
        <v>0</v>
      </c>
      <c r="S59" s="35">
        <f>SUM(S44:S58)</f>
        <v>0</v>
      </c>
      <c r="T59" s="35"/>
      <c r="U59" s="35"/>
      <c r="V59" s="35">
        <f>SUM(V44:V58)</f>
        <v>0</v>
      </c>
      <c r="W59" s="36"/>
      <c r="X59" s="35">
        <f>SUM(X44:X58)</f>
        <v>0</v>
      </c>
      <c r="Y59" s="35">
        <f>SUM(Y44:Y58)</f>
        <v>0</v>
      </c>
      <c r="Z59" s="35">
        <f>SUM(Z44:Z58)</f>
        <v>0</v>
      </c>
      <c r="AA59" s="35"/>
      <c r="AB59" s="35"/>
      <c r="AC59" s="35">
        <f>SUM(AC44:AC58)</f>
        <v>0</v>
      </c>
      <c r="AD59" s="36"/>
      <c r="AE59" s="35">
        <f>SUM(AE44:AE58)</f>
        <v>0</v>
      </c>
      <c r="AF59" s="35">
        <f>SUM(AF44:AF58)</f>
        <v>0</v>
      </c>
      <c r="AG59" s="35">
        <f>SUM(AG44:AG58)</f>
        <v>0</v>
      </c>
      <c r="AH59" s="35"/>
      <c r="AI59" s="35"/>
      <c r="AJ59" s="35">
        <f>SUM(AJ44:AJ58)</f>
        <v>0</v>
      </c>
      <c r="AK59" s="128"/>
      <c r="AL59" s="36"/>
      <c r="AM59" s="143"/>
      <c r="AN59" s="15"/>
      <c r="AO59" s="22"/>
      <c r="AP59" s="143"/>
      <c r="AQ59" s="15"/>
      <c r="AR59" s="144"/>
      <c r="AS59" s="15"/>
      <c r="AT59" s="15"/>
      <c r="AU59" s="145"/>
      <c r="AV59" s="143"/>
      <c r="AW59" s="15"/>
      <c r="AX59" s="22"/>
      <c r="AY59" s="143"/>
      <c r="AZ59" s="15"/>
      <c r="BA59" s="22"/>
      <c r="BB59" s="143"/>
      <c r="BC59" s="15"/>
      <c r="BD59" s="22"/>
    </row>
    <row r="60" spans="1:74" ht="15.75" thickBot="1" x14ac:dyDescent="0.3">
      <c r="C60" s="35"/>
      <c r="D60" s="35"/>
      <c r="E60" s="35"/>
      <c r="F60" s="35"/>
      <c r="G60" s="35"/>
      <c r="H60" s="35"/>
      <c r="I60" s="36"/>
      <c r="J60" s="35"/>
      <c r="K60" s="35"/>
      <c r="L60" s="35"/>
      <c r="M60" s="35"/>
      <c r="N60" s="35"/>
      <c r="O60" s="35"/>
      <c r="P60" s="36"/>
      <c r="Q60" s="35"/>
      <c r="R60" s="35"/>
      <c r="S60" s="35"/>
      <c r="T60" s="35"/>
      <c r="U60" s="35"/>
      <c r="V60" s="35"/>
      <c r="W60" s="36"/>
      <c r="X60" s="35"/>
      <c r="Y60" s="35"/>
      <c r="Z60" s="35"/>
      <c r="AA60" s="35"/>
      <c r="AB60" s="35"/>
      <c r="AC60" s="35"/>
      <c r="AD60" s="36"/>
      <c r="AE60" s="35"/>
      <c r="AF60" s="35"/>
      <c r="AG60" s="35"/>
      <c r="AH60" s="35"/>
      <c r="AI60" s="35"/>
      <c r="AJ60" s="35"/>
      <c r="AK60" s="128"/>
      <c r="AL60" s="36"/>
      <c r="AM60" s="143"/>
      <c r="AN60" s="15"/>
      <c r="AO60" s="22"/>
      <c r="AP60" s="143"/>
      <c r="AQ60" s="15"/>
      <c r="AR60" s="144"/>
      <c r="AS60" s="15"/>
      <c r="AT60" s="15"/>
      <c r="AU60" s="145"/>
      <c r="AV60" s="143"/>
      <c r="AW60" s="15"/>
      <c r="AX60" s="22"/>
      <c r="AY60" s="143"/>
      <c r="AZ60" s="15"/>
      <c r="BA60" s="22"/>
      <c r="BB60" s="143"/>
      <c r="BC60" s="15"/>
      <c r="BD60" s="22"/>
    </row>
    <row r="61" spans="1:74" x14ac:dyDescent="0.25">
      <c r="C61" s="100" t="s">
        <v>40</v>
      </c>
      <c r="D61" s="40" t="s">
        <v>1</v>
      </c>
      <c r="E61" s="214" t="s">
        <v>2</v>
      </c>
      <c r="F61" s="214" t="s">
        <v>41</v>
      </c>
      <c r="G61" s="102" t="s">
        <v>36</v>
      </c>
      <c r="H61" s="103" t="s">
        <v>42</v>
      </c>
      <c r="I61" s="31"/>
      <c r="J61" s="100" t="s">
        <v>40</v>
      </c>
      <c r="K61" s="40" t="s">
        <v>1</v>
      </c>
      <c r="L61" s="214" t="s">
        <v>2</v>
      </c>
      <c r="M61" s="214" t="s">
        <v>41</v>
      </c>
      <c r="N61" s="102" t="s">
        <v>36</v>
      </c>
      <c r="O61" s="103" t="s">
        <v>42</v>
      </c>
      <c r="P61" s="31"/>
      <c r="Q61" s="100" t="s">
        <v>40</v>
      </c>
      <c r="R61" s="40" t="s">
        <v>1</v>
      </c>
      <c r="S61" s="214" t="s">
        <v>2</v>
      </c>
      <c r="T61" s="214" t="s">
        <v>41</v>
      </c>
      <c r="U61" s="102" t="s">
        <v>36</v>
      </c>
      <c r="V61" s="103" t="s">
        <v>42</v>
      </c>
      <c r="W61" s="31"/>
      <c r="X61" s="100" t="s">
        <v>40</v>
      </c>
      <c r="Y61" s="40" t="s">
        <v>1</v>
      </c>
      <c r="Z61" s="214" t="s">
        <v>2</v>
      </c>
      <c r="AA61" s="214" t="s">
        <v>41</v>
      </c>
      <c r="AB61" s="102" t="s">
        <v>36</v>
      </c>
      <c r="AC61" s="103" t="s">
        <v>42</v>
      </c>
      <c r="AD61" s="31"/>
      <c r="AE61" s="100" t="s">
        <v>40</v>
      </c>
      <c r="AF61" s="40" t="s">
        <v>1</v>
      </c>
      <c r="AG61" s="214" t="s">
        <v>2</v>
      </c>
      <c r="AH61" s="214" t="s">
        <v>41</v>
      </c>
      <c r="AI61" s="102" t="s">
        <v>36</v>
      </c>
      <c r="AJ61" s="103" t="s">
        <v>42</v>
      </c>
      <c r="AK61" s="31"/>
      <c r="AL61" s="36"/>
      <c r="AM61" s="143"/>
      <c r="AN61" s="15"/>
      <c r="AO61" s="22"/>
      <c r="AP61" s="146"/>
      <c r="AQ61" s="146"/>
      <c r="AR61" s="147"/>
      <c r="AS61" s="15"/>
      <c r="AT61" s="15"/>
      <c r="AU61" s="145"/>
      <c r="AV61" s="143"/>
      <c r="AW61" s="15"/>
      <c r="AX61" s="22"/>
      <c r="AY61" s="143"/>
      <c r="AZ61" s="15"/>
      <c r="BA61" s="22"/>
      <c r="BB61" s="143"/>
      <c r="BC61" s="15"/>
      <c r="BD61" s="22"/>
    </row>
    <row r="62" spans="1:74" ht="19.5" thickBot="1" x14ac:dyDescent="0.35">
      <c r="A62" s="271" t="s">
        <v>76</v>
      </c>
      <c r="B62" s="271"/>
      <c r="C62" s="220">
        <f t="shared" ref="C62:H62" si="38">SUM(C16,C32,C42,C59)</f>
        <v>0</v>
      </c>
      <c r="D62" s="216">
        <f t="shared" si="38"/>
        <v>0</v>
      </c>
      <c r="E62" s="216">
        <f t="shared" si="38"/>
        <v>0</v>
      </c>
      <c r="F62" s="216">
        <f t="shared" si="38"/>
        <v>0</v>
      </c>
      <c r="G62" s="216">
        <f t="shared" si="38"/>
        <v>0</v>
      </c>
      <c r="H62" s="217">
        <f t="shared" si="38"/>
        <v>0</v>
      </c>
      <c r="I62" s="36"/>
      <c r="J62" s="220">
        <f t="shared" ref="J62:O62" si="39">SUM(J16,J32,J42,J59)</f>
        <v>0</v>
      </c>
      <c r="K62" s="216">
        <f t="shared" si="39"/>
        <v>0</v>
      </c>
      <c r="L62" s="216">
        <f t="shared" si="39"/>
        <v>0</v>
      </c>
      <c r="M62" s="216">
        <f t="shared" si="39"/>
        <v>0</v>
      </c>
      <c r="N62" s="216">
        <f t="shared" si="39"/>
        <v>0</v>
      </c>
      <c r="O62" s="217">
        <f t="shared" si="39"/>
        <v>0</v>
      </c>
      <c r="P62" s="36"/>
      <c r="Q62" s="220">
        <f t="shared" ref="Q62:V62" si="40">SUM(Q16,Q32,Q42,Q59)</f>
        <v>0</v>
      </c>
      <c r="R62" s="216">
        <f t="shared" si="40"/>
        <v>0</v>
      </c>
      <c r="S62" s="216">
        <f t="shared" si="40"/>
        <v>0</v>
      </c>
      <c r="T62" s="216">
        <f t="shared" si="40"/>
        <v>0</v>
      </c>
      <c r="U62" s="216">
        <f t="shared" si="40"/>
        <v>0</v>
      </c>
      <c r="V62" s="217">
        <f t="shared" si="40"/>
        <v>0</v>
      </c>
      <c r="W62" s="36"/>
      <c r="X62" s="220">
        <f t="shared" ref="X62:AC62" si="41">SUM(X16,X32,X42,X59)</f>
        <v>0</v>
      </c>
      <c r="Y62" s="216">
        <f t="shared" si="41"/>
        <v>0</v>
      </c>
      <c r="Z62" s="216">
        <f t="shared" si="41"/>
        <v>0</v>
      </c>
      <c r="AA62" s="216">
        <f t="shared" si="41"/>
        <v>0</v>
      </c>
      <c r="AB62" s="216">
        <f t="shared" si="41"/>
        <v>0</v>
      </c>
      <c r="AC62" s="217">
        <f t="shared" si="41"/>
        <v>0</v>
      </c>
      <c r="AD62" s="36"/>
      <c r="AE62" s="220">
        <f t="shared" ref="AE62:AJ62" si="42">SUM(AE16,AE32,AE42,AE59)</f>
        <v>0</v>
      </c>
      <c r="AF62" s="216">
        <f t="shared" si="42"/>
        <v>0</v>
      </c>
      <c r="AG62" s="216">
        <f t="shared" si="42"/>
        <v>0</v>
      </c>
      <c r="AH62" s="216">
        <f t="shared" si="42"/>
        <v>0</v>
      </c>
      <c r="AI62" s="216">
        <f t="shared" si="42"/>
        <v>0</v>
      </c>
      <c r="AJ62" s="217">
        <f t="shared" si="42"/>
        <v>0</v>
      </c>
      <c r="AK62" s="215"/>
      <c r="AL62" s="36"/>
      <c r="AM62" s="22"/>
      <c r="AN62" s="22"/>
      <c r="AO62" s="22"/>
      <c r="AP62" s="22"/>
      <c r="AQ62" s="22"/>
      <c r="AR62" s="22"/>
      <c r="AS62" s="15"/>
      <c r="AT62" s="15"/>
      <c r="AU62" s="15"/>
      <c r="AV62" s="22"/>
      <c r="AW62" s="22"/>
      <c r="AX62" s="22"/>
      <c r="AY62" s="22"/>
      <c r="AZ62" s="22"/>
      <c r="BA62" s="22"/>
      <c r="BB62" s="22"/>
      <c r="BC62" s="22"/>
      <c r="BD62" s="22"/>
    </row>
    <row r="63" spans="1:74" ht="18.75" x14ac:dyDescent="0.3">
      <c r="A63" s="209"/>
      <c r="B63" s="209"/>
      <c r="C63" s="215"/>
      <c r="D63" s="215"/>
      <c r="E63" s="215"/>
      <c r="F63" s="215"/>
      <c r="G63" s="215"/>
      <c r="H63" s="215"/>
      <c r="I63" s="36"/>
      <c r="J63" s="215"/>
      <c r="K63" s="215"/>
      <c r="L63" s="215"/>
      <c r="M63" s="215"/>
      <c r="N63" s="215"/>
      <c r="O63" s="215"/>
      <c r="P63" s="36"/>
      <c r="Q63" s="215"/>
      <c r="R63" s="215"/>
      <c r="S63" s="215"/>
      <c r="T63" s="215"/>
      <c r="U63" s="215"/>
      <c r="V63" s="215"/>
      <c r="W63" s="36"/>
      <c r="X63" s="215"/>
      <c r="Y63" s="215"/>
      <c r="Z63" s="215"/>
      <c r="AA63" s="215"/>
      <c r="AB63" s="215"/>
      <c r="AC63" s="215"/>
      <c r="AD63" s="36"/>
      <c r="AE63" s="215"/>
      <c r="AF63" s="215"/>
      <c r="AG63" s="215"/>
      <c r="AH63" s="215"/>
      <c r="AI63" s="215"/>
      <c r="AJ63" s="215"/>
      <c r="AK63" s="215"/>
      <c r="AL63" s="36"/>
      <c r="BE63" s="150"/>
      <c r="BF63" s="150"/>
      <c r="BG63" s="150"/>
      <c r="BH63" s="150"/>
      <c r="BI63" s="150"/>
      <c r="BJ63" s="150"/>
      <c r="BK63" s="150"/>
      <c r="BL63" s="150"/>
      <c r="BM63" s="150"/>
      <c r="BN63" s="150"/>
      <c r="BO63" s="150"/>
      <c r="BP63" s="150"/>
      <c r="BQ63" s="150"/>
      <c r="BR63" s="150"/>
      <c r="BS63" s="150"/>
      <c r="BT63" s="150"/>
      <c r="BU63" s="150"/>
      <c r="BV63" s="150"/>
    </row>
    <row r="64" spans="1:74" ht="4.5" customHeight="1" x14ac:dyDescent="0.25">
      <c r="A64" s="119"/>
      <c r="B64" s="119"/>
      <c r="C64" s="120"/>
      <c r="D64" s="120"/>
      <c r="E64" s="120"/>
      <c r="F64" s="120"/>
      <c r="G64" s="120"/>
      <c r="H64" s="120"/>
      <c r="I64" s="121"/>
      <c r="J64" s="120"/>
      <c r="K64" s="120"/>
      <c r="L64" s="120"/>
      <c r="M64" s="120"/>
      <c r="N64" s="120"/>
      <c r="O64" s="120"/>
      <c r="P64" s="121"/>
      <c r="Q64" s="120"/>
      <c r="R64" s="120"/>
      <c r="S64" s="120"/>
      <c r="T64" s="120"/>
      <c r="U64" s="120"/>
      <c r="V64" s="120"/>
      <c r="W64" s="121"/>
      <c r="X64" s="120"/>
      <c r="Y64" s="120"/>
      <c r="Z64" s="120"/>
      <c r="AA64" s="120"/>
      <c r="AB64" s="120"/>
      <c r="AC64" s="120"/>
      <c r="AD64" s="121"/>
      <c r="AE64" s="120"/>
      <c r="AF64" s="120"/>
      <c r="AG64" s="120"/>
      <c r="AH64" s="120"/>
      <c r="AI64" s="120"/>
      <c r="AJ64" s="120"/>
      <c r="AK64" s="120"/>
      <c r="AL64" s="119"/>
      <c r="AM64" s="119"/>
      <c r="AN64" s="120"/>
      <c r="AO64" s="120"/>
      <c r="AP64" s="120"/>
      <c r="AQ64" s="120"/>
      <c r="AR64" s="120"/>
      <c r="AS64" s="120"/>
      <c r="AT64" s="121"/>
      <c r="AU64" s="120"/>
      <c r="AV64" s="120"/>
      <c r="AW64" s="120"/>
      <c r="AX64" s="120"/>
      <c r="AY64" s="120"/>
      <c r="AZ64" s="120"/>
      <c r="BA64" s="121"/>
      <c r="BB64" s="120"/>
      <c r="BC64" s="120"/>
      <c r="BD64" s="120"/>
      <c r="BE64" s="161"/>
      <c r="BF64" s="161"/>
      <c r="BG64" s="161"/>
      <c r="BH64" s="162"/>
      <c r="BI64" s="161"/>
      <c r="BJ64" s="161"/>
      <c r="BK64" s="161"/>
      <c r="BL64" s="161"/>
      <c r="BM64" s="161"/>
      <c r="BN64" s="161"/>
      <c r="BO64" s="162"/>
      <c r="BP64" s="161"/>
      <c r="BQ64" s="161"/>
      <c r="BR64" s="161"/>
      <c r="BS64" s="161"/>
      <c r="BT64" s="161"/>
      <c r="BU64" s="161"/>
      <c r="BV64" s="161"/>
    </row>
    <row r="65" spans="1:74" ht="15.75" thickBot="1" x14ac:dyDescent="0.3">
      <c r="A65" s="248" t="s">
        <v>82</v>
      </c>
      <c r="B65" s="248"/>
      <c r="C65" s="14"/>
      <c r="D65" s="14"/>
      <c r="E65" s="15"/>
      <c r="F65" s="15"/>
      <c r="G65" s="15"/>
      <c r="H65" s="15"/>
      <c r="I65" s="15"/>
      <c r="J65" s="14"/>
      <c r="K65" s="14"/>
      <c r="L65" s="15"/>
      <c r="M65" s="15"/>
      <c r="N65" s="15"/>
      <c r="O65" s="15"/>
      <c r="P65" s="15"/>
      <c r="Q65" s="14"/>
      <c r="R65" s="14"/>
      <c r="S65" s="15"/>
      <c r="T65" s="15"/>
      <c r="U65" s="15"/>
      <c r="V65" s="15"/>
      <c r="W65" s="15"/>
      <c r="X65" s="14"/>
      <c r="Y65" s="14"/>
      <c r="Z65" s="15"/>
      <c r="AA65" s="15"/>
      <c r="AB65" s="15"/>
      <c r="AC65" s="15"/>
      <c r="AD65" s="15"/>
      <c r="AE65" s="14"/>
      <c r="AF65" s="14"/>
      <c r="AG65" s="15"/>
      <c r="AH65" s="15"/>
      <c r="AI65" s="15"/>
      <c r="AJ65" s="15"/>
      <c r="AK65" s="15"/>
      <c r="AL65" s="15"/>
      <c r="BE65" s="150"/>
      <c r="BF65" s="150"/>
      <c r="BG65" s="150"/>
      <c r="BH65" s="150"/>
      <c r="BI65" s="150"/>
      <c r="BJ65" s="150"/>
      <c r="BK65" s="150"/>
      <c r="BL65" s="150"/>
      <c r="BM65" s="150"/>
      <c r="BN65" s="150"/>
      <c r="BO65" s="150"/>
      <c r="BP65" s="150"/>
      <c r="BQ65" s="150"/>
      <c r="BR65" s="150"/>
      <c r="BS65" s="150"/>
      <c r="BT65" s="150"/>
      <c r="BU65" s="150"/>
      <c r="BV65" s="150"/>
    </row>
    <row r="66" spans="1:74" ht="15.75" thickBot="1" x14ac:dyDescent="0.3">
      <c r="A66" s="269" t="s">
        <v>14</v>
      </c>
      <c r="B66" s="270"/>
      <c r="C66" s="26"/>
      <c r="D66" s="26"/>
      <c r="E66" s="15"/>
      <c r="F66" s="15"/>
      <c r="G66" s="15"/>
      <c r="H66" s="15"/>
      <c r="I66" s="15"/>
      <c r="J66" s="26"/>
      <c r="K66" s="26"/>
      <c r="L66" s="15"/>
      <c r="M66" s="15"/>
      <c r="N66" s="15"/>
      <c r="O66" s="15"/>
      <c r="P66" s="15"/>
      <c r="Q66" s="26"/>
      <c r="R66" s="26"/>
      <c r="S66" s="15"/>
      <c r="T66" s="15"/>
      <c r="U66" s="15"/>
      <c r="V66" s="15"/>
      <c r="W66" s="15"/>
      <c r="X66" s="26"/>
      <c r="Y66" s="26"/>
      <c r="Z66" s="15"/>
      <c r="AA66" s="15"/>
      <c r="AB66" s="15"/>
      <c r="AC66" s="15"/>
      <c r="AD66" s="15"/>
      <c r="AE66" s="26"/>
      <c r="AF66" s="26"/>
      <c r="AG66" s="15"/>
      <c r="AH66" s="15"/>
      <c r="AI66" s="15"/>
      <c r="AJ66" s="15"/>
      <c r="AK66" s="15"/>
      <c r="AL66" s="15"/>
      <c r="BE66" s="150"/>
      <c r="BF66" s="150"/>
      <c r="BG66" s="150"/>
      <c r="BH66" s="150"/>
      <c r="BI66" s="150"/>
      <c r="BJ66" s="150"/>
      <c r="BK66" s="150"/>
      <c r="BL66" s="150"/>
      <c r="BM66" s="150"/>
      <c r="BN66" s="150"/>
      <c r="BO66" s="150"/>
      <c r="BP66" s="150"/>
      <c r="BQ66" s="150"/>
      <c r="BR66" s="150"/>
      <c r="BS66" s="150"/>
      <c r="BT66" s="150"/>
      <c r="BU66" s="150"/>
      <c r="BV66" s="150"/>
    </row>
    <row r="67" spans="1:74" x14ac:dyDescent="0.25">
      <c r="A67" s="95"/>
      <c r="B67" s="96" t="s">
        <v>48</v>
      </c>
      <c r="C67" s="82"/>
      <c r="D67" s="68"/>
      <c r="E67" s="68"/>
      <c r="F67" s="68"/>
      <c r="G67" s="68"/>
      <c r="H67" s="97"/>
      <c r="I67" s="15"/>
      <c r="J67" s="82"/>
      <c r="K67" s="68"/>
      <c r="L67" s="68"/>
      <c r="M67" s="68"/>
      <c r="N67" s="68"/>
      <c r="O67" s="97"/>
      <c r="P67" s="15"/>
      <c r="Q67" s="82"/>
      <c r="R67" s="68"/>
      <c r="S67" s="68"/>
      <c r="T67" s="68"/>
      <c r="U67" s="68"/>
      <c r="V67" s="97"/>
      <c r="W67" s="15"/>
      <c r="X67" s="82"/>
      <c r="Y67" s="68"/>
      <c r="Z67" s="68"/>
      <c r="AA67" s="68"/>
      <c r="AB67" s="68"/>
      <c r="AC67" s="97"/>
      <c r="AD67" s="15"/>
      <c r="AE67" s="82"/>
      <c r="AF67" s="68"/>
      <c r="AG67" s="68"/>
      <c r="AH67" s="68"/>
      <c r="AI67" s="68"/>
      <c r="AJ67" s="97"/>
      <c r="AK67" s="14"/>
      <c r="AL67" s="15"/>
      <c r="BE67" s="150"/>
      <c r="BF67" s="150"/>
      <c r="BG67" s="150"/>
      <c r="BH67" s="150"/>
      <c r="BI67" s="150"/>
      <c r="BJ67" s="150"/>
      <c r="BK67" s="150"/>
      <c r="BL67" s="150"/>
      <c r="BM67" s="150"/>
      <c r="BN67" s="150"/>
      <c r="BO67" s="150"/>
      <c r="BP67" s="150"/>
      <c r="BQ67" s="150"/>
      <c r="BR67" s="150"/>
      <c r="BS67" s="150"/>
      <c r="BT67" s="150"/>
      <c r="BU67" s="150"/>
      <c r="BV67" s="150"/>
    </row>
    <row r="68" spans="1:74" x14ac:dyDescent="0.25">
      <c r="A68" s="4"/>
      <c r="B68" s="42" t="s">
        <v>49</v>
      </c>
      <c r="C68" s="58"/>
      <c r="D68" s="53"/>
      <c r="E68" s="53"/>
      <c r="F68" s="53"/>
      <c r="G68" s="53"/>
      <c r="H68" s="33"/>
      <c r="I68" s="15"/>
      <c r="J68" s="58"/>
      <c r="K68" s="53"/>
      <c r="L68" s="53"/>
      <c r="M68" s="53"/>
      <c r="N68" s="53"/>
      <c r="O68" s="33"/>
      <c r="P68" s="15"/>
      <c r="Q68" s="58"/>
      <c r="R68" s="53"/>
      <c r="S68" s="53"/>
      <c r="T68" s="53"/>
      <c r="U68" s="53"/>
      <c r="V68" s="33"/>
      <c r="W68" s="15"/>
      <c r="X68" s="58"/>
      <c r="Y68" s="53"/>
      <c r="Z68" s="53"/>
      <c r="AA68" s="53"/>
      <c r="AB68" s="53"/>
      <c r="AC68" s="33"/>
      <c r="AD68" s="15"/>
      <c r="AE68" s="58"/>
      <c r="AF68" s="53"/>
      <c r="AG68" s="53"/>
      <c r="AH68" s="53"/>
      <c r="AI68" s="53"/>
      <c r="AJ68" s="33"/>
      <c r="AK68" s="14"/>
      <c r="AL68" s="15"/>
    </row>
    <row r="69" spans="1:74" x14ac:dyDescent="0.25">
      <c r="A69" s="4"/>
      <c r="B69" s="42" t="s">
        <v>50</v>
      </c>
      <c r="C69" s="60"/>
      <c r="D69" s="54"/>
      <c r="E69" s="54"/>
      <c r="F69" s="54"/>
      <c r="G69" s="55"/>
      <c r="H69" s="98"/>
      <c r="I69" s="15"/>
      <c r="J69" s="60"/>
      <c r="K69" s="54"/>
      <c r="L69" s="54"/>
      <c r="M69" s="54"/>
      <c r="N69" s="55"/>
      <c r="O69" s="98"/>
      <c r="P69" s="15"/>
      <c r="Q69" s="60"/>
      <c r="R69" s="54"/>
      <c r="S69" s="54"/>
      <c r="T69" s="54"/>
      <c r="U69" s="55"/>
      <c r="V69" s="98"/>
      <c r="W69" s="15"/>
      <c r="X69" s="60"/>
      <c r="Y69" s="54"/>
      <c r="Z69" s="54"/>
      <c r="AA69" s="54"/>
      <c r="AB69" s="55"/>
      <c r="AC69" s="98"/>
      <c r="AD69" s="15"/>
      <c r="AE69" s="60"/>
      <c r="AF69" s="54"/>
      <c r="AG69" s="54"/>
      <c r="AH69" s="54"/>
      <c r="AI69" s="55"/>
      <c r="AJ69" s="98"/>
      <c r="AK69" s="126"/>
      <c r="AL69" s="15"/>
    </row>
    <row r="70" spans="1:74" x14ac:dyDescent="0.25">
      <c r="A70" s="4"/>
      <c r="B70" s="42" t="s">
        <v>51</v>
      </c>
      <c r="C70" s="58"/>
      <c r="D70" s="53"/>
      <c r="E70" s="53"/>
      <c r="F70" s="53"/>
      <c r="G70" s="53"/>
      <c r="H70" s="33"/>
      <c r="I70" s="15"/>
      <c r="J70" s="58"/>
      <c r="K70" s="53"/>
      <c r="L70" s="53"/>
      <c r="M70" s="53"/>
      <c r="N70" s="53"/>
      <c r="O70" s="33"/>
      <c r="P70" s="15"/>
      <c r="Q70" s="58"/>
      <c r="R70" s="53"/>
      <c r="S70" s="53"/>
      <c r="T70" s="53"/>
      <c r="U70" s="53"/>
      <c r="V70" s="33"/>
      <c r="W70" s="15"/>
      <c r="X70" s="58"/>
      <c r="Y70" s="53"/>
      <c r="Z70" s="53"/>
      <c r="AA70" s="53"/>
      <c r="AB70" s="53"/>
      <c r="AC70" s="33"/>
      <c r="AD70" s="15"/>
      <c r="AE70" s="58"/>
      <c r="AF70" s="53"/>
      <c r="AG70" s="53"/>
      <c r="AH70" s="53"/>
      <c r="AI70" s="53"/>
      <c r="AJ70" s="33"/>
      <c r="AK70" s="14"/>
      <c r="AL70" s="15"/>
    </row>
    <row r="71" spans="1:74" ht="15.75" thickBot="1" x14ac:dyDescent="0.3">
      <c r="A71" s="24"/>
      <c r="B71" s="47" t="s">
        <v>52</v>
      </c>
      <c r="C71" s="62"/>
      <c r="D71" s="66"/>
      <c r="E71" s="66"/>
      <c r="F71" s="66"/>
      <c r="G71" s="66"/>
      <c r="H71" s="99"/>
      <c r="I71" s="15"/>
      <c r="J71" s="62"/>
      <c r="K71" s="66"/>
      <c r="L71" s="66"/>
      <c r="M71" s="66"/>
      <c r="N71" s="66"/>
      <c r="O71" s="99"/>
      <c r="P71" s="15"/>
      <c r="Q71" s="62"/>
      <c r="R71" s="66"/>
      <c r="S71" s="66"/>
      <c r="T71" s="66"/>
      <c r="U71" s="66"/>
      <c r="V71" s="99"/>
      <c r="W71" s="15"/>
      <c r="X71" s="62"/>
      <c r="Y71" s="66"/>
      <c r="Z71" s="66"/>
      <c r="AA71" s="66"/>
      <c r="AB71" s="66"/>
      <c r="AC71" s="99"/>
      <c r="AD71" s="15"/>
      <c r="AE71" s="62"/>
      <c r="AF71" s="66"/>
      <c r="AG71" s="66"/>
      <c r="AH71" s="66"/>
      <c r="AI71" s="66"/>
      <c r="AJ71" s="99"/>
      <c r="AK71" s="14"/>
      <c r="AL71" s="15"/>
    </row>
    <row r="72" spans="1:74" x14ac:dyDescent="0.25">
      <c r="D72" s="35"/>
      <c r="H72" s="35">
        <f>SUM(H67:H71)</f>
        <v>0</v>
      </c>
      <c r="I72" s="22"/>
      <c r="K72" s="35"/>
      <c r="O72" s="35">
        <f>SUM(O67:O71)</f>
        <v>0</v>
      </c>
      <c r="P72" s="22"/>
      <c r="R72" s="35"/>
      <c r="V72" s="35">
        <f>SUM(V67:V71)</f>
        <v>0</v>
      </c>
      <c r="W72" s="22"/>
      <c r="Y72" s="35"/>
      <c r="AC72" s="35">
        <f>SUM(AC67:AC71)</f>
        <v>0</v>
      </c>
      <c r="AD72" s="22"/>
      <c r="AF72" s="35"/>
      <c r="AJ72" s="35">
        <f>SUM(AJ67:AJ71)</f>
        <v>0</v>
      </c>
      <c r="AK72" s="35"/>
      <c r="AL72" s="22"/>
    </row>
    <row r="73" spans="1:74" ht="15.75" thickBot="1" x14ac:dyDescent="0.3">
      <c r="A73" s="248" t="s">
        <v>83</v>
      </c>
      <c r="B73" s="248"/>
      <c r="C73" s="14"/>
      <c r="D73" s="14"/>
      <c r="E73" s="15"/>
      <c r="F73" s="15"/>
      <c r="G73" s="15"/>
      <c r="H73" s="15"/>
      <c r="I73" s="15"/>
      <c r="J73" s="14"/>
      <c r="K73" s="14"/>
      <c r="L73" s="15"/>
      <c r="M73" s="15"/>
      <c r="N73" s="15"/>
      <c r="O73" s="15"/>
      <c r="P73" s="15"/>
      <c r="Q73" s="14"/>
      <c r="R73" s="14"/>
      <c r="S73" s="15"/>
      <c r="T73" s="15"/>
      <c r="U73" s="15"/>
      <c r="V73" s="15"/>
      <c r="W73" s="15"/>
      <c r="X73" s="14"/>
      <c r="Y73" s="14"/>
      <c r="Z73" s="15"/>
      <c r="AA73" s="15"/>
      <c r="AB73" s="15"/>
      <c r="AC73" s="15"/>
      <c r="AD73" s="15"/>
      <c r="AE73" s="14"/>
      <c r="AF73" s="14"/>
      <c r="AG73" s="15"/>
      <c r="AH73" s="15"/>
      <c r="AI73" s="15"/>
      <c r="AJ73" s="15"/>
      <c r="AK73" s="15"/>
      <c r="AL73" s="15"/>
    </row>
    <row r="74" spans="1:74" ht="15.75" thickBot="1" x14ac:dyDescent="0.3">
      <c r="A74" s="274" t="s">
        <v>15</v>
      </c>
      <c r="B74" s="275"/>
      <c r="C74" s="26"/>
      <c r="D74" s="26"/>
      <c r="E74" s="15"/>
      <c r="F74" s="15"/>
      <c r="G74" s="15"/>
      <c r="H74" s="15"/>
      <c r="I74" s="15"/>
      <c r="J74" s="26"/>
      <c r="K74" s="26"/>
      <c r="L74" s="15"/>
      <c r="M74" s="15"/>
      <c r="N74" s="15"/>
      <c r="O74" s="15"/>
      <c r="P74" s="15"/>
      <c r="Q74" s="26"/>
      <c r="R74" s="26"/>
      <c r="S74" s="15"/>
      <c r="T74" s="15"/>
      <c r="U74" s="15"/>
      <c r="V74" s="15"/>
      <c r="W74" s="15"/>
      <c r="X74" s="26"/>
      <c r="Y74" s="26"/>
      <c r="Z74" s="15"/>
      <c r="AA74" s="15"/>
      <c r="AB74" s="15"/>
      <c r="AC74" s="15"/>
      <c r="AD74" s="15"/>
      <c r="AE74" s="26"/>
      <c r="AF74" s="26"/>
      <c r="AG74" s="15"/>
      <c r="AH74" s="15"/>
      <c r="AI74" s="15"/>
      <c r="AJ74" s="15"/>
      <c r="AK74" s="15"/>
      <c r="AL74" s="15"/>
    </row>
    <row r="75" spans="1:74" x14ac:dyDescent="0.25">
      <c r="A75" s="45"/>
      <c r="B75" s="46" t="s">
        <v>40</v>
      </c>
      <c r="C75" s="27"/>
      <c r="D75" s="72"/>
      <c r="E75" s="68"/>
      <c r="F75" s="68"/>
      <c r="G75" s="68"/>
      <c r="H75" s="69"/>
      <c r="I75" s="15"/>
      <c r="J75" s="27"/>
      <c r="K75" s="72"/>
      <c r="L75" s="68"/>
      <c r="M75" s="68"/>
      <c r="N75" s="68"/>
      <c r="O75" s="69"/>
      <c r="P75" s="15"/>
      <c r="Q75" s="27"/>
      <c r="R75" s="72"/>
      <c r="S75" s="68"/>
      <c r="T75" s="68"/>
      <c r="U75" s="68"/>
      <c r="V75" s="69"/>
      <c r="W75" s="15"/>
      <c r="X75" s="27"/>
      <c r="Y75" s="72"/>
      <c r="Z75" s="68"/>
      <c r="AA75" s="68"/>
      <c r="AB75" s="68"/>
      <c r="AC75" s="69"/>
      <c r="AD75" s="15"/>
      <c r="AE75" s="27"/>
      <c r="AF75" s="72"/>
      <c r="AG75" s="68"/>
      <c r="AH75" s="68"/>
      <c r="AI75" s="68"/>
      <c r="AJ75" s="69"/>
      <c r="AK75" s="15"/>
      <c r="AL75" s="15"/>
    </row>
    <row r="76" spans="1:74" ht="15.75" thickBot="1" x14ac:dyDescent="0.3">
      <c r="A76" s="93"/>
      <c r="B76" s="94" t="s">
        <v>47</v>
      </c>
      <c r="C76" s="62"/>
      <c r="D76" s="90"/>
      <c r="E76" s="90"/>
      <c r="F76" s="90"/>
      <c r="G76" s="91"/>
      <c r="H76" s="92"/>
      <c r="I76" s="15"/>
      <c r="J76" s="62"/>
      <c r="K76" s="90"/>
      <c r="L76" s="90"/>
      <c r="M76" s="90"/>
      <c r="N76" s="91"/>
      <c r="O76" s="92"/>
      <c r="P76" s="15"/>
      <c r="Q76" s="62"/>
      <c r="R76" s="90"/>
      <c r="S76" s="90"/>
      <c r="T76" s="90"/>
      <c r="U76" s="91"/>
      <c r="V76" s="92"/>
      <c r="W76" s="15"/>
      <c r="X76" s="62"/>
      <c r="Y76" s="90"/>
      <c r="Z76" s="90"/>
      <c r="AA76" s="90"/>
      <c r="AB76" s="91"/>
      <c r="AC76" s="92"/>
      <c r="AD76" s="15"/>
      <c r="AE76" s="62"/>
      <c r="AF76" s="90"/>
      <c r="AG76" s="90"/>
      <c r="AH76" s="90"/>
      <c r="AI76" s="91"/>
      <c r="AJ76" s="92"/>
      <c r="AK76" s="126"/>
      <c r="AL76" s="22"/>
    </row>
    <row r="77" spans="1:74" x14ac:dyDescent="0.25">
      <c r="C77" s="35">
        <f>SUM(C75:C76)</f>
        <v>0</v>
      </c>
      <c r="D77" s="35"/>
      <c r="H77" s="35">
        <f>SUM(M75:M76)</f>
        <v>0</v>
      </c>
      <c r="I77" s="22"/>
      <c r="J77" s="35">
        <f>SUM(J75:J76)</f>
        <v>0</v>
      </c>
      <c r="K77" s="35"/>
      <c r="O77" s="35">
        <f>SUM(T75:T76)</f>
        <v>0</v>
      </c>
      <c r="P77" s="22"/>
      <c r="Q77" s="35">
        <f>SUM(Q75:Q76)</f>
        <v>0</v>
      </c>
      <c r="R77" s="35"/>
      <c r="V77" s="35">
        <f>SUM(AA75:AA76)</f>
        <v>0</v>
      </c>
      <c r="W77" s="22"/>
      <c r="X77" s="35">
        <f>SUM(X75:X76)</f>
        <v>0</v>
      </c>
      <c r="Y77" s="35"/>
      <c r="AC77" s="35">
        <f>SUM(AH75:AH76)</f>
        <v>0</v>
      </c>
      <c r="AD77" s="22"/>
      <c r="AE77" s="35">
        <f>SUM(AE75:AE76)</f>
        <v>0</v>
      </c>
      <c r="AF77" s="35"/>
      <c r="AJ77" s="35">
        <f>SUM(AQ75:AQ76)</f>
        <v>0</v>
      </c>
      <c r="AK77" s="35"/>
      <c r="AL77" s="22"/>
    </row>
    <row r="78" spans="1:74" ht="23.25" customHeight="1" thickBot="1" x14ac:dyDescent="0.3">
      <c r="A78" s="248" t="s">
        <v>73</v>
      </c>
      <c r="B78" s="248"/>
      <c r="C78" s="14"/>
      <c r="D78" s="14"/>
      <c r="E78" s="15"/>
      <c r="F78" s="15"/>
      <c r="G78" s="15"/>
      <c r="H78" s="15"/>
      <c r="I78" s="15"/>
      <c r="J78" s="14"/>
      <c r="K78" s="14"/>
      <c r="L78" s="15"/>
      <c r="M78" s="15"/>
      <c r="N78" s="15"/>
      <c r="O78" s="15"/>
      <c r="P78" s="15"/>
      <c r="Q78" s="14"/>
      <c r="R78" s="14"/>
      <c r="S78" s="15"/>
      <c r="T78" s="15"/>
      <c r="U78" s="15"/>
      <c r="V78" s="15"/>
      <c r="W78" s="15"/>
      <c r="X78" s="14"/>
      <c r="Y78" s="14"/>
      <c r="Z78" s="15"/>
      <c r="AA78" s="15"/>
      <c r="AB78" s="15"/>
      <c r="AC78" s="15"/>
      <c r="AD78" s="15"/>
      <c r="AE78" s="14"/>
      <c r="AF78" s="14"/>
      <c r="AG78" s="15"/>
      <c r="AH78" s="15"/>
      <c r="AI78" s="15"/>
      <c r="AJ78" s="15"/>
      <c r="AK78" s="15"/>
      <c r="AL78" s="15"/>
    </row>
    <row r="79" spans="1:74" ht="15.75" thickBot="1" x14ac:dyDescent="0.3">
      <c r="A79" s="249" t="s">
        <v>45</v>
      </c>
      <c r="B79" s="250"/>
      <c r="C79" s="26"/>
      <c r="D79" s="26"/>
      <c r="E79" s="15"/>
      <c r="F79" s="15"/>
      <c r="G79" s="15"/>
      <c r="H79" s="15"/>
      <c r="I79" s="15"/>
      <c r="J79" s="26"/>
      <c r="K79" s="26"/>
      <c r="L79" s="15"/>
      <c r="M79" s="15"/>
      <c r="N79" s="15"/>
      <c r="O79" s="15"/>
      <c r="P79" s="15"/>
      <c r="Q79" s="26"/>
      <c r="R79" s="26"/>
      <c r="S79" s="15"/>
      <c r="T79" s="15"/>
      <c r="U79" s="15"/>
      <c r="V79" s="15"/>
      <c r="W79" s="15"/>
      <c r="X79" s="26"/>
      <c r="Y79" s="26"/>
      <c r="Z79" s="15"/>
      <c r="AA79" s="15"/>
      <c r="AB79" s="15"/>
      <c r="AC79" s="15"/>
      <c r="AD79" s="15"/>
      <c r="AE79" s="26"/>
      <c r="AF79" s="26"/>
      <c r="AG79" s="15"/>
      <c r="AH79" s="15"/>
      <c r="AI79" s="15"/>
      <c r="AJ79" s="15"/>
      <c r="AK79" s="15"/>
      <c r="AL79" s="15"/>
    </row>
    <row r="80" spans="1:74" x14ac:dyDescent="0.25">
      <c r="A80" s="45"/>
      <c r="B80" s="46" t="s">
        <v>40</v>
      </c>
      <c r="C80" s="27"/>
      <c r="D80" s="68"/>
      <c r="E80" s="68"/>
      <c r="F80" s="68"/>
      <c r="G80" s="68"/>
      <c r="H80" s="69"/>
      <c r="I80" s="15"/>
      <c r="J80" s="27"/>
      <c r="K80" s="68"/>
      <c r="L80" s="68"/>
      <c r="M80" s="68"/>
      <c r="N80" s="68"/>
      <c r="O80" s="69"/>
      <c r="P80" s="15"/>
      <c r="Q80" s="27"/>
      <c r="R80" s="68"/>
      <c r="S80" s="68"/>
      <c r="T80" s="68"/>
      <c r="U80" s="68"/>
      <c r="V80" s="69"/>
      <c r="W80" s="15"/>
      <c r="X80" s="27"/>
      <c r="Y80" s="68"/>
      <c r="Z80" s="68"/>
      <c r="AA80" s="68"/>
      <c r="AB80" s="68"/>
      <c r="AC80" s="69"/>
      <c r="AD80" s="15"/>
      <c r="AE80" s="27"/>
      <c r="AF80" s="68"/>
      <c r="AG80" s="68"/>
      <c r="AH80" s="68"/>
      <c r="AI80" s="68"/>
      <c r="AJ80" s="69"/>
      <c r="AK80" s="15"/>
      <c r="AL80" s="15"/>
    </row>
    <row r="81" spans="1:38" x14ac:dyDescent="0.25">
      <c r="A81" s="4"/>
      <c r="B81" s="23" t="s">
        <v>46</v>
      </c>
      <c r="C81" s="58"/>
      <c r="D81" s="53"/>
      <c r="E81" s="53"/>
      <c r="F81" s="53"/>
      <c r="G81" s="53"/>
      <c r="H81" s="33"/>
      <c r="I81" s="15"/>
      <c r="J81" s="58"/>
      <c r="K81" s="53"/>
      <c r="L81" s="53"/>
      <c r="M81" s="53"/>
      <c r="N81" s="53"/>
      <c r="O81" s="33"/>
      <c r="P81" s="15"/>
      <c r="Q81" s="58"/>
      <c r="R81" s="53"/>
      <c r="S81" s="53"/>
      <c r="T81" s="53"/>
      <c r="U81" s="53"/>
      <c r="V81" s="33"/>
      <c r="W81" s="15"/>
      <c r="X81" s="58"/>
      <c r="Y81" s="53"/>
      <c r="Z81" s="53"/>
      <c r="AA81" s="53"/>
      <c r="AB81" s="53"/>
      <c r="AC81" s="33"/>
      <c r="AD81" s="15"/>
      <c r="AE81" s="58"/>
      <c r="AF81" s="53"/>
      <c r="AG81" s="53"/>
      <c r="AH81" s="53"/>
      <c r="AI81" s="53"/>
      <c r="AJ81" s="33"/>
      <c r="AK81" s="14"/>
      <c r="AL81" s="15"/>
    </row>
    <row r="82" spans="1:38" ht="15.75" thickBot="1" x14ac:dyDescent="0.3">
      <c r="A82" s="24"/>
      <c r="B82" s="25" t="s">
        <v>47</v>
      </c>
      <c r="C82" s="62"/>
      <c r="D82" s="90"/>
      <c r="E82" s="90"/>
      <c r="F82" s="90"/>
      <c r="G82" s="91"/>
      <c r="H82" s="92"/>
      <c r="I82" s="15"/>
      <c r="J82" s="62"/>
      <c r="K82" s="90"/>
      <c r="L82" s="90"/>
      <c r="M82" s="90"/>
      <c r="N82" s="91"/>
      <c r="O82" s="92"/>
      <c r="P82" s="15"/>
      <c r="Q82" s="62"/>
      <c r="R82" s="90"/>
      <c r="S82" s="90"/>
      <c r="T82" s="90"/>
      <c r="U82" s="91"/>
      <c r="V82" s="92"/>
      <c r="W82" s="15"/>
      <c r="X82" s="62"/>
      <c r="Y82" s="90"/>
      <c r="Z82" s="90"/>
      <c r="AA82" s="90"/>
      <c r="AB82" s="91"/>
      <c r="AC82" s="92"/>
      <c r="AD82" s="15"/>
      <c r="AE82" s="62"/>
      <c r="AF82" s="90"/>
      <c r="AG82" s="90"/>
      <c r="AH82" s="90"/>
      <c r="AI82" s="91"/>
      <c r="AJ82" s="92"/>
      <c r="AK82" s="126"/>
      <c r="AL82" s="15"/>
    </row>
    <row r="83" spans="1:38" x14ac:dyDescent="0.25">
      <c r="C83" s="35">
        <f>SUM(C80:C82)</f>
        <v>0</v>
      </c>
      <c r="D83" s="35"/>
      <c r="H83" s="35">
        <f>SUM(M80:M82)</f>
        <v>0</v>
      </c>
      <c r="I83" s="22"/>
      <c r="J83" s="35">
        <f>SUM(J80:J82)</f>
        <v>0</v>
      </c>
      <c r="K83" s="35"/>
      <c r="O83" s="35">
        <f>SUM(T80:T82)</f>
        <v>0</v>
      </c>
      <c r="P83" s="22"/>
      <c r="Q83" s="35">
        <f>SUM(Q80:Q82)</f>
        <v>0</v>
      </c>
      <c r="R83" s="35"/>
      <c r="V83" s="35">
        <f>SUM(AA80:AA82)</f>
        <v>0</v>
      </c>
      <c r="W83" s="22"/>
      <c r="X83" s="35">
        <f>SUM(X80:X82)</f>
        <v>0</v>
      </c>
      <c r="Y83" s="35"/>
      <c r="AC83" s="35">
        <f>SUM(AH80:AH82)</f>
        <v>0</v>
      </c>
      <c r="AD83" s="22"/>
      <c r="AE83" s="35">
        <f>SUM(AE80:AE82)</f>
        <v>0</v>
      </c>
      <c r="AF83" s="35"/>
      <c r="AJ83" s="35">
        <f>SUM(AQ80:AQ82)</f>
        <v>0</v>
      </c>
      <c r="AK83" s="35"/>
      <c r="AL83" s="15"/>
    </row>
    <row r="84" spans="1:38" ht="15.75" thickBot="1" x14ac:dyDescent="0.3">
      <c r="C84" s="35"/>
      <c r="D84" s="35"/>
      <c r="I84" s="22"/>
      <c r="J84" s="35"/>
      <c r="K84" s="35"/>
      <c r="P84" s="22"/>
      <c r="Q84" s="35"/>
      <c r="R84" s="35"/>
      <c r="W84" s="22"/>
      <c r="X84" s="35"/>
      <c r="Y84" s="35"/>
      <c r="AD84" s="22"/>
      <c r="AE84" s="35"/>
      <c r="AF84" s="35"/>
      <c r="AL84" s="15"/>
    </row>
    <row r="85" spans="1:38" ht="23.25" thickBot="1" x14ac:dyDescent="0.3">
      <c r="A85" s="248" t="s">
        <v>30</v>
      </c>
      <c r="B85" s="248"/>
      <c r="C85" s="50" t="s">
        <v>54</v>
      </c>
      <c r="D85" s="50" t="s">
        <v>63</v>
      </c>
      <c r="E85" s="51" t="s">
        <v>59</v>
      </c>
      <c r="F85" s="52" t="s">
        <v>60</v>
      </c>
      <c r="G85" s="51" t="s">
        <v>61</v>
      </c>
      <c r="H85" s="52" t="s">
        <v>62</v>
      </c>
      <c r="I85" s="15"/>
      <c r="J85" s="50" t="s">
        <v>54</v>
      </c>
      <c r="K85" s="50" t="s">
        <v>63</v>
      </c>
      <c r="L85" s="51" t="s">
        <v>59</v>
      </c>
      <c r="M85" s="52" t="s">
        <v>60</v>
      </c>
      <c r="N85" s="51" t="s">
        <v>61</v>
      </c>
      <c r="O85" s="52" t="s">
        <v>62</v>
      </c>
      <c r="P85" s="15"/>
      <c r="Q85" s="50" t="s">
        <v>54</v>
      </c>
      <c r="R85" s="50" t="s">
        <v>63</v>
      </c>
      <c r="S85" s="51" t="s">
        <v>59</v>
      </c>
      <c r="T85" s="52" t="s">
        <v>60</v>
      </c>
      <c r="U85" s="51" t="s">
        <v>61</v>
      </c>
      <c r="V85" s="52" t="s">
        <v>62</v>
      </c>
      <c r="W85" s="15"/>
      <c r="X85" s="50" t="s">
        <v>54</v>
      </c>
      <c r="Y85" s="50" t="s">
        <v>63</v>
      </c>
      <c r="Z85" s="51" t="s">
        <v>59</v>
      </c>
      <c r="AA85" s="52" t="s">
        <v>60</v>
      </c>
      <c r="AB85" s="51" t="s">
        <v>61</v>
      </c>
      <c r="AC85" s="52" t="s">
        <v>62</v>
      </c>
      <c r="AD85" s="15"/>
      <c r="AE85" s="50" t="s">
        <v>54</v>
      </c>
      <c r="AF85" s="50" t="s">
        <v>63</v>
      </c>
      <c r="AG85" s="51" t="s">
        <v>59</v>
      </c>
      <c r="AH85" s="52" t="s">
        <v>60</v>
      </c>
      <c r="AI85" s="51" t="s">
        <v>61</v>
      </c>
      <c r="AJ85" s="52" t="s">
        <v>62</v>
      </c>
      <c r="AK85" s="127"/>
    </row>
    <row r="86" spans="1:38" x14ac:dyDescent="0.25">
      <c r="A86" s="253" t="s">
        <v>31</v>
      </c>
      <c r="B86" s="254"/>
      <c r="C86" s="27">
        <f>H9</f>
        <v>0</v>
      </c>
      <c r="D86" s="67"/>
      <c r="E86" s="56"/>
      <c r="F86" s="57"/>
      <c r="G86" s="56"/>
      <c r="H86" s="57"/>
      <c r="I86" s="15"/>
      <c r="J86" s="27">
        <f>O9</f>
        <v>0</v>
      </c>
      <c r="K86" s="67"/>
      <c r="L86" s="56"/>
      <c r="M86" s="57"/>
      <c r="N86" s="56"/>
      <c r="O86" s="57"/>
      <c r="P86" s="15"/>
      <c r="Q86" s="27">
        <f>V9</f>
        <v>0</v>
      </c>
      <c r="R86" s="67"/>
      <c r="S86" s="56"/>
      <c r="T86" s="57"/>
      <c r="U86" s="56"/>
      <c r="V86" s="57"/>
      <c r="W86" s="15"/>
      <c r="X86" s="27">
        <f>AC9</f>
        <v>0</v>
      </c>
      <c r="Y86" s="67"/>
      <c r="Z86" s="56"/>
      <c r="AA86" s="57"/>
      <c r="AB86" s="56"/>
      <c r="AC86" s="57"/>
      <c r="AD86" s="15"/>
      <c r="AE86" s="27">
        <f>AJ9</f>
        <v>0</v>
      </c>
      <c r="AF86" s="67"/>
      <c r="AG86" s="56"/>
      <c r="AH86" s="57"/>
      <c r="AI86" s="56"/>
      <c r="AJ86" s="57"/>
      <c r="AK86" s="15"/>
    </row>
    <row r="87" spans="1:38" x14ac:dyDescent="0.25">
      <c r="A87" s="246" t="s">
        <v>32</v>
      </c>
      <c r="B87" s="255"/>
      <c r="C87" s="41">
        <f>H12</f>
        <v>0</v>
      </c>
      <c r="D87" s="59"/>
      <c r="E87" s="58"/>
      <c r="F87" s="59"/>
      <c r="G87" s="58"/>
      <c r="H87" s="59"/>
      <c r="I87" s="15"/>
      <c r="J87" s="41">
        <f>O12</f>
        <v>0</v>
      </c>
      <c r="K87" s="59"/>
      <c r="L87" s="58"/>
      <c r="M87" s="59"/>
      <c r="N87" s="58"/>
      <c r="O87" s="59"/>
      <c r="P87" s="15"/>
      <c r="Q87" s="41">
        <f>V12</f>
        <v>0</v>
      </c>
      <c r="R87" s="59"/>
      <c r="S87" s="58"/>
      <c r="T87" s="59"/>
      <c r="U87" s="58"/>
      <c r="V87" s="59"/>
      <c r="W87" s="15"/>
      <c r="X87" s="41">
        <f>AC12</f>
        <v>0</v>
      </c>
      <c r="Y87" s="59"/>
      <c r="Z87" s="58"/>
      <c r="AA87" s="59"/>
      <c r="AB87" s="58"/>
      <c r="AC87" s="59"/>
      <c r="AD87" s="15"/>
      <c r="AE87" s="41">
        <f>AJ12</f>
        <v>0</v>
      </c>
      <c r="AF87" s="59"/>
      <c r="AG87" s="58"/>
      <c r="AH87" s="59"/>
      <c r="AI87" s="58"/>
      <c r="AJ87" s="59"/>
      <c r="AK87" s="15"/>
    </row>
    <row r="88" spans="1:38" x14ac:dyDescent="0.25">
      <c r="A88" s="246" t="s">
        <v>64</v>
      </c>
      <c r="B88" s="247"/>
      <c r="C88" s="41">
        <f>H19</f>
        <v>0</v>
      </c>
      <c r="D88" s="59"/>
      <c r="E88" s="58"/>
      <c r="F88" s="59"/>
      <c r="G88" s="58"/>
      <c r="H88" s="59"/>
      <c r="I88" s="15"/>
      <c r="J88" s="41">
        <f>O19</f>
        <v>0</v>
      </c>
      <c r="K88" s="59"/>
      <c r="L88" s="58"/>
      <c r="M88" s="59"/>
      <c r="N88" s="58"/>
      <c r="O88" s="59"/>
      <c r="P88" s="15"/>
      <c r="Q88" s="41">
        <f>V19</f>
        <v>0</v>
      </c>
      <c r="R88" s="59"/>
      <c r="S88" s="58"/>
      <c r="T88" s="59"/>
      <c r="U88" s="58"/>
      <c r="V88" s="59"/>
      <c r="W88" s="15"/>
      <c r="X88" s="41">
        <f>AC19</f>
        <v>0</v>
      </c>
      <c r="Y88" s="59"/>
      <c r="Z88" s="58"/>
      <c r="AA88" s="59"/>
      <c r="AB88" s="58"/>
      <c r="AC88" s="59"/>
      <c r="AD88" s="15"/>
      <c r="AE88" s="41">
        <f>AJ19</f>
        <v>0</v>
      </c>
      <c r="AF88" s="59"/>
      <c r="AG88" s="58"/>
      <c r="AH88" s="59"/>
      <c r="AI88" s="58"/>
      <c r="AJ88" s="59"/>
      <c r="AK88" s="15"/>
    </row>
    <row r="89" spans="1:38" x14ac:dyDescent="0.25">
      <c r="A89" s="246" t="s">
        <v>34</v>
      </c>
      <c r="B89" s="255"/>
      <c r="C89" s="41">
        <f>H22</f>
        <v>0</v>
      </c>
      <c r="D89" s="61"/>
      <c r="E89" s="56"/>
      <c r="F89" s="57"/>
      <c r="G89" s="56"/>
      <c r="H89" s="57"/>
      <c r="I89" s="15"/>
      <c r="J89" s="41">
        <f>O22</f>
        <v>0</v>
      </c>
      <c r="K89" s="61"/>
      <c r="L89" s="56"/>
      <c r="M89" s="57"/>
      <c r="N89" s="56"/>
      <c r="O89" s="57"/>
      <c r="P89" s="15"/>
      <c r="Q89" s="41">
        <f>V22</f>
        <v>0</v>
      </c>
      <c r="R89" s="61"/>
      <c r="S89" s="56"/>
      <c r="T89" s="57"/>
      <c r="U89" s="56"/>
      <c r="V89" s="57"/>
      <c r="W89" s="15"/>
      <c r="X89" s="41">
        <f>AC22</f>
        <v>0</v>
      </c>
      <c r="Y89" s="61"/>
      <c r="Z89" s="56"/>
      <c r="AA89" s="57"/>
      <c r="AB89" s="56"/>
      <c r="AC89" s="57"/>
      <c r="AD89" s="15"/>
      <c r="AE89" s="41">
        <f>AJ22</f>
        <v>0</v>
      </c>
      <c r="AF89" s="61"/>
      <c r="AG89" s="56"/>
      <c r="AH89" s="57"/>
      <c r="AI89" s="56"/>
      <c r="AJ89" s="57"/>
      <c r="AK89" s="15"/>
    </row>
    <row r="90" spans="1:38" x14ac:dyDescent="0.25">
      <c r="A90" s="246" t="s">
        <v>33</v>
      </c>
      <c r="B90" s="255"/>
      <c r="C90" s="34">
        <f>H26</f>
        <v>0</v>
      </c>
      <c r="D90" s="61"/>
      <c r="E90" s="60"/>
      <c r="F90" s="61"/>
      <c r="G90" s="64"/>
      <c r="H90" s="59"/>
      <c r="I90" s="15"/>
      <c r="J90" s="34">
        <f>O26</f>
        <v>0</v>
      </c>
      <c r="K90" s="61"/>
      <c r="L90" s="60"/>
      <c r="M90" s="61"/>
      <c r="N90" s="64"/>
      <c r="O90" s="59"/>
      <c r="P90" s="15"/>
      <c r="Q90" s="34">
        <f>V26</f>
        <v>0</v>
      </c>
      <c r="R90" s="61"/>
      <c r="S90" s="60"/>
      <c r="T90" s="61"/>
      <c r="U90" s="64"/>
      <c r="V90" s="59"/>
      <c r="W90" s="15"/>
      <c r="X90" s="34">
        <f>AC26</f>
        <v>0</v>
      </c>
      <c r="Y90" s="61"/>
      <c r="Z90" s="60"/>
      <c r="AA90" s="61"/>
      <c r="AB90" s="64"/>
      <c r="AC90" s="59"/>
      <c r="AD90" s="15"/>
      <c r="AE90" s="34">
        <f>AJ26</f>
        <v>0</v>
      </c>
      <c r="AF90" s="61"/>
      <c r="AG90" s="60"/>
      <c r="AH90" s="61"/>
      <c r="AI90" s="64"/>
      <c r="AJ90" s="59"/>
      <c r="AK90" s="15"/>
    </row>
    <row r="91" spans="1:38" ht="15.75" thickBot="1" x14ac:dyDescent="0.3">
      <c r="A91" s="267" t="s">
        <v>35</v>
      </c>
      <c r="B91" s="268"/>
      <c r="C91" s="65">
        <f>H47</f>
        <v>0</v>
      </c>
      <c r="D91" s="63"/>
      <c r="E91" s="62"/>
      <c r="F91" s="63"/>
      <c r="G91" s="62"/>
      <c r="H91" s="63"/>
      <c r="I91" s="15"/>
      <c r="J91" s="65">
        <f>O47</f>
        <v>0</v>
      </c>
      <c r="K91" s="63"/>
      <c r="L91" s="62"/>
      <c r="M91" s="63"/>
      <c r="N91" s="62"/>
      <c r="O91" s="63"/>
      <c r="P91" s="15"/>
      <c r="Q91" s="65">
        <f>V47</f>
        <v>0</v>
      </c>
      <c r="R91" s="63"/>
      <c r="S91" s="62"/>
      <c r="T91" s="63"/>
      <c r="U91" s="62"/>
      <c r="V91" s="63"/>
      <c r="W91" s="15"/>
      <c r="X91" s="65">
        <f>AC47</f>
        <v>0</v>
      </c>
      <c r="Y91" s="63"/>
      <c r="Z91" s="62"/>
      <c r="AA91" s="63"/>
      <c r="AB91" s="62"/>
      <c r="AC91" s="63"/>
      <c r="AD91" s="15"/>
      <c r="AE91" s="65">
        <f>AJ47</f>
        <v>0</v>
      </c>
      <c r="AF91" s="63"/>
      <c r="AG91" s="62"/>
      <c r="AH91" s="63"/>
      <c r="AI91" s="62"/>
      <c r="AJ91" s="63"/>
      <c r="AK91" s="15"/>
    </row>
    <row r="92" spans="1:38" x14ac:dyDescent="0.25">
      <c r="C92" s="35">
        <f t="shared" ref="C92:H92" si="43">SUM(C86:C91)</f>
        <v>0</v>
      </c>
      <c r="D92" s="35">
        <f t="shared" si="43"/>
        <v>0</v>
      </c>
      <c r="E92" s="35">
        <f t="shared" si="43"/>
        <v>0</v>
      </c>
      <c r="F92" s="35">
        <f t="shared" si="43"/>
        <v>0</v>
      </c>
      <c r="G92" s="35">
        <f t="shared" si="43"/>
        <v>0</v>
      </c>
      <c r="H92" s="35">
        <f t="shared" si="43"/>
        <v>0</v>
      </c>
      <c r="J92" s="35">
        <f t="shared" ref="J92:O92" si="44">SUM(J86:J91)</f>
        <v>0</v>
      </c>
      <c r="K92" s="35">
        <f t="shared" si="44"/>
        <v>0</v>
      </c>
      <c r="L92" s="35">
        <f t="shared" si="44"/>
        <v>0</v>
      </c>
      <c r="M92" s="35">
        <f t="shared" si="44"/>
        <v>0</v>
      </c>
      <c r="N92" s="35">
        <f t="shared" si="44"/>
        <v>0</v>
      </c>
      <c r="O92" s="35">
        <f t="shared" si="44"/>
        <v>0</v>
      </c>
      <c r="Q92" s="35">
        <f t="shared" ref="Q92:V92" si="45">SUM(Q86:Q91)</f>
        <v>0</v>
      </c>
      <c r="R92" s="35">
        <f t="shared" si="45"/>
        <v>0</v>
      </c>
      <c r="S92" s="35">
        <f t="shared" si="45"/>
        <v>0</v>
      </c>
      <c r="T92" s="35">
        <f t="shared" si="45"/>
        <v>0</v>
      </c>
      <c r="U92" s="35">
        <f t="shared" si="45"/>
        <v>0</v>
      </c>
      <c r="V92" s="35">
        <f t="shared" si="45"/>
        <v>0</v>
      </c>
      <c r="X92" s="35">
        <f t="shared" ref="X92:AC92" si="46">SUM(X86:X91)</f>
        <v>0</v>
      </c>
      <c r="Y92" s="35">
        <f t="shared" si="46"/>
        <v>0</v>
      </c>
      <c r="Z92" s="35">
        <f t="shared" si="46"/>
        <v>0</v>
      </c>
      <c r="AA92" s="35">
        <f t="shared" si="46"/>
        <v>0</v>
      </c>
      <c r="AB92" s="35">
        <f t="shared" si="46"/>
        <v>0</v>
      </c>
      <c r="AC92" s="35">
        <f t="shared" si="46"/>
        <v>0</v>
      </c>
      <c r="AE92" s="35">
        <f t="shared" ref="AE92:AJ92" si="47">SUM(AE86:AE91)</f>
        <v>0</v>
      </c>
      <c r="AF92" s="35">
        <f t="shared" si="47"/>
        <v>0</v>
      </c>
      <c r="AG92" s="35">
        <f t="shared" si="47"/>
        <v>0</v>
      </c>
      <c r="AH92" s="35">
        <f t="shared" si="47"/>
        <v>0</v>
      </c>
      <c r="AI92" s="35">
        <f t="shared" si="47"/>
        <v>0</v>
      </c>
      <c r="AJ92" s="35">
        <f t="shared" si="47"/>
        <v>0</v>
      </c>
      <c r="AK92" s="35"/>
    </row>
    <row r="93" spans="1:38" ht="15.75" thickBot="1" x14ac:dyDescent="0.3">
      <c r="C93" s="35"/>
      <c r="D93" s="35"/>
      <c r="E93" s="35"/>
      <c r="F93" s="35"/>
      <c r="G93" s="35"/>
      <c r="H93" s="35"/>
      <c r="I93" s="122"/>
      <c r="J93" s="35"/>
      <c r="K93" s="35"/>
      <c r="L93" s="35"/>
      <c r="M93" s="35"/>
      <c r="N93" s="35"/>
      <c r="O93" s="35"/>
      <c r="P93" s="122"/>
      <c r="Q93" s="35"/>
      <c r="R93" s="35"/>
      <c r="S93" s="35"/>
      <c r="T93" s="35"/>
      <c r="U93" s="35"/>
      <c r="V93" s="35"/>
      <c r="W93" s="122"/>
      <c r="X93" s="35"/>
      <c r="Y93" s="35"/>
      <c r="Z93" s="35"/>
      <c r="AA93" s="35"/>
      <c r="AB93" s="35"/>
      <c r="AC93" s="35"/>
      <c r="AD93" s="122"/>
      <c r="AE93" s="35"/>
      <c r="AF93" s="35"/>
      <c r="AG93" s="35"/>
      <c r="AH93" s="35"/>
      <c r="AI93" s="35"/>
      <c r="AJ93" s="35"/>
      <c r="AK93" s="35"/>
    </row>
    <row r="94" spans="1:38" x14ac:dyDescent="0.25">
      <c r="B94" s="310" t="s">
        <v>163</v>
      </c>
      <c r="C94" s="301"/>
      <c r="D94" s="302"/>
      <c r="E94" s="302"/>
      <c r="F94" s="302"/>
      <c r="G94" s="302"/>
      <c r="H94" s="303"/>
      <c r="I94" s="122"/>
      <c r="J94" s="301"/>
      <c r="K94" s="302"/>
      <c r="L94" s="302"/>
      <c r="M94" s="302"/>
      <c r="N94" s="302"/>
      <c r="O94" s="303"/>
      <c r="P94" s="122"/>
      <c r="Q94" s="301"/>
      <c r="R94" s="302"/>
      <c r="S94" s="302"/>
      <c r="T94" s="302"/>
      <c r="U94" s="302"/>
      <c r="V94" s="303"/>
      <c r="W94" s="122"/>
      <c r="X94" s="301"/>
      <c r="Y94" s="302"/>
      <c r="Z94" s="302"/>
      <c r="AA94" s="302"/>
      <c r="AB94" s="302"/>
      <c r="AC94" s="303"/>
      <c r="AD94" s="122"/>
      <c r="AE94" s="301"/>
      <c r="AF94" s="302"/>
      <c r="AG94" s="302"/>
      <c r="AH94" s="302"/>
      <c r="AI94" s="302"/>
      <c r="AJ94" s="303"/>
      <c r="AK94" s="35"/>
    </row>
    <row r="95" spans="1:38" x14ac:dyDescent="0.25">
      <c r="B95" s="311"/>
      <c r="C95" s="304"/>
      <c r="D95" s="305"/>
      <c r="E95" s="305"/>
      <c r="F95" s="305"/>
      <c r="G95" s="305"/>
      <c r="H95" s="306"/>
      <c r="I95" s="122"/>
      <c r="J95" s="304"/>
      <c r="K95" s="305"/>
      <c r="L95" s="305"/>
      <c r="M95" s="305"/>
      <c r="N95" s="305"/>
      <c r="O95" s="306"/>
      <c r="P95" s="122"/>
      <c r="Q95" s="304"/>
      <c r="R95" s="305"/>
      <c r="S95" s="305"/>
      <c r="T95" s="305"/>
      <c r="U95" s="305"/>
      <c r="V95" s="306"/>
      <c r="W95" s="122"/>
      <c r="X95" s="304"/>
      <c r="Y95" s="305"/>
      <c r="Z95" s="305"/>
      <c r="AA95" s="305"/>
      <c r="AB95" s="305"/>
      <c r="AC95" s="306"/>
      <c r="AD95" s="122"/>
      <c r="AE95" s="304"/>
      <c r="AF95" s="305"/>
      <c r="AG95" s="305"/>
      <c r="AH95" s="305"/>
      <c r="AI95" s="305"/>
      <c r="AJ95" s="306"/>
      <c r="AK95" s="35"/>
    </row>
    <row r="96" spans="1:38" x14ac:dyDescent="0.25">
      <c r="B96" s="311"/>
      <c r="C96" s="304"/>
      <c r="D96" s="305"/>
      <c r="E96" s="305"/>
      <c r="F96" s="305"/>
      <c r="G96" s="305"/>
      <c r="H96" s="306"/>
      <c r="I96" s="122"/>
      <c r="J96" s="304"/>
      <c r="K96" s="305"/>
      <c r="L96" s="305"/>
      <c r="M96" s="305"/>
      <c r="N96" s="305"/>
      <c r="O96" s="306"/>
      <c r="P96" s="122"/>
      <c r="Q96" s="304"/>
      <c r="R96" s="305"/>
      <c r="S96" s="305"/>
      <c r="T96" s="305"/>
      <c r="U96" s="305"/>
      <c r="V96" s="306"/>
      <c r="W96" s="122"/>
      <c r="X96" s="304"/>
      <c r="Y96" s="305"/>
      <c r="Z96" s="305"/>
      <c r="AA96" s="305"/>
      <c r="AB96" s="305"/>
      <c r="AC96" s="306"/>
      <c r="AD96" s="122"/>
      <c r="AE96" s="304"/>
      <c r="AF96" s="305"/>
      <c r="AG96" s="305"/>
      <c r="AH96" s="305"/>
      <c r="AI96" s="305"/>
      <c r="AJ96" s="306"/>
      <c r="AK96" s="35"/>
    </row>
    <row r="97" spans="1:37" x14ac:dyDescent="0.25">
      <c r="B97" s="311"/>
      <c r="C97" s="304"/>
      <c r="D97" s="305"/>
      <c r="E97" s="305"/>
      <c r="F97" s="305"/>
      <c r="G97" s="305"/>
      <c r="H97" s="306"/>
      <c r="I97" s="122"/>
      <c r="J97" s="304"/>
      <c r="K97" s="305"/>
      <c r="L97" s="305"/>
      <c r="M97" s="305"/>
      <c r="N97" s="305"/>
      <c r="O97" s="306"/>
      <c r="P97" s="122"/>
      <c r="Q97" s="304"/>
      <c r="R97" s="305"/>
      <c r="S97" s="305"/>
      <c r="T97" s="305"/>
      <c r="U97" s="305"/>
      <c r="V97" s="306"/>
      <c r="W97" s="122"/>
      <c r="X97" s="304"/>
      <c r="Y97" s="305"/>
      <c r="Z97" s="305"/>
      <c r="AA97" s="305"/>
      <c r="AB97" s="305"/>
      <c r="AC97" s="306"/>
      <c r="AD97" s="122"/>
      <c r="AE97" s="304"/>
      <c r="AF97" s="305"/>
      <c r="AG97" s="305"/>
      <c r="AH97" s="305"/>
      <c r="AI97" s="305"/>
      <c r="AJ97" s="306"/>
      <c r="AK97" s="35"/>
    </row>
    <row r="98" spans="1:37" ht="15.75" thickBot="1" x14ac:dyDescent="0.3">
      <c r="B98" s="312"/>
      <c r="C98" s="307"/>
      <c r="D98" s="308"/>
      <c r="E98" s="308"/>
      <c r="F98" s="308"/>
      <c r="G98" s="308"/>
      <c r="H98" s="309"/>
      <c r="I98" s="122"/>
      <c r="J98" s="307"/>
      <c r="K98" s="308"/>
      <c r="L98" s="308"/>
      <c r="M98" s="308"/>
      <c r="N98" s="308"/>
      <c r="O98" s="309"/>
      <c r="P98" s="122"/>
      <c r="Q98" s="307"/>
      <c r="R98" s="308"/>
      <c r="S98" s="308"/>
      <c r="T98" s="308"/>
      <c r="U98" s="308"/>
      <c r="V98" s="309"/>
      <c r="W98" s="122"/>
      <c r="X98" s="307"/>
      <c r="Y98" s="308"/>
      <c r="Z98" s="308"/>
      <c r="AA98" s="308"/>
      <c r="AB98" s="308"/>
      <c r="AC98" s="309"/>
      <c r="AD98" s="122"/>
      <c r="AE98" s="307"/>
      <c r="AF98" s="308"/>
      <c r="AG98" s="308"/>
      <c r="AH98" s="308"/>
      <c r="AI98" s="308"/>
      <c r="AJ98" s="309"/>
      <c r="AK98" s="35"/>
    </row>
    <row r="99" spans="1:37" x14ac:dyDescent="0.25">
      <c r="B99" s="314" t="s">
        <v>175</v>
      </c>
      <c r="C99" s="313" t="s">
        <v>172</v>
      </c>
      <c r="D99" s="313"/>
      <c r="E99" s="313"/>
      <c r="F99" s="313"/>
      <c r="G99" s="313"/>
      <c r="H99" s="313"/>
      <c r="I99" s="122"/>
      <c r="J99" s="214"/>
      <c r="K99" s="214"/>
      <c r="L99" s="214"/>
      <c r="M99" s="214"/>
      <c r="N99" s="214"/>
      <c r="O99" s="214"/>
      <c r="P99" s="122"/>
      <c r="Q99" s="214"/>
      <c r="R99" s="214"/>
      <c r="S99" s="214"/>
      <c r="T99" s="214"/>
      <c r="U99" s="214"/>
      <c r="V99" s="214"/>
      <c r="W99" s="122"/>
      <c r="X99" s="214"/>
      <c r="Y99" s="214"/>
      <c r="Z99" s="214"/>
      <c r="AA99" s="214"/>
      <c r="AB99" s="214"/>
      <c r="AC99" s="214"/>
      <c r="AD99" s="122"/>
      <c r="AE99" s="214"/>
      <c r="AF99" s="214"/>
      <c r="AG99" s="214"/>
      <c r="AH99" s="214"/>
      <c r="AI99" s="214"/>
      <c r="AJ99" s="218"/>
      <c r="AK99" s="35"/>
    </row>
    <row r="100" spans="1:37" x14ac:dyDescent="0.25">
      <c r="B100" s="315"/>
      <c r="C100" s="286" t="s">
        <v>166</v>
      </c>
      <c r="D100" s="286"/>
      <c r="E100" s="286"/>
      <c r="F100" s="286"/>
      <c r="G100" s="286"/>
      <c r="H100" s="286"/>
      <c r="I100" s="122"/>
      <c r="J100" s="305"/>
      <c r="K100" s="305"/>
      <c r="L100" s="305"/>
      <c r="M100" s="305"/>
      <c r="N100" s="305"/>
      <c r="O100" s="305"/>
      <c r="P100" s="122"/>
      <c r="Q100" s="305"/>
      <c r="R100" s="305"/>
      <c r="S100" s="305"/>
      <c r="T100" s="305"/>
      <c r="U100" s="305"/>
      <c r="V100" s="305"/>
      <c r="W100" s="122"/>
      <c r="X100" s="305"/>
      <c r="Y100" s="305"/>
      <c r="Z100" s="305"/>
      <c r="AA100" s="305"/>
      <c r="AB100" s="305"/>
      <c r="AC100" s="305"/>
      <c r="AD100" s="122"/>
      <c r="AE100" s="305"/>
      <c r="AF100" s="305"/>
      <c r="AG100" s="305"/>
      <c r="AH100" s="305"/>
      <c r="AI100" s="305"/>
      <c r="AJ100" s="306"/>
      <c r="AK100" s="35"/>
    </row>
    <row r="101" spans="1:37" x14ac:dyDescent="0.25">
      <c r="B101" s="315"/>
      <c r="C101" s="286" t="s">
        <v>170</v>
      </c>
      <c r="D101" s="286"/>
      <c r="E101" s="286"/>
      <c r="F101" s="286"/>
      <c r="G101" s="286"/>
      <c r="H101" s="286"/>
      <c r="I101" s="122"/>
      <c r="J101" s="215"/>
      <c r="K101" s="215"/>
      <c r="L101" s="215"/>
      <c r="M101" s="215"/>
      <c r="N101" s="215"/>
      <c r="O101" s="215"/>
      <c r="P101" s="122"/>
      <c r="Q101" s="215"/>
      <c r="R101" s="215"/>
      <c r="S101" s="215"/>
      <c r="T101" s="215"/>
      <c r="U101" s="215"/>
      <c r="V101" s="215"/>
      <c r="W101" s="122"/>
      <c r="X101" s="215"/>
      <c r="Y101" s="215"/>
      <c r="Z101" s="215"/>
      <c r="AA101" s="215"/>
      <c r="AB101" s="215"/>
      <c r="AC101" s="215"/>
      <c r="AD101" s="122"/>
      <c r="AE101" s="215"/>
      <c r="AF101" s="215"/>
      <c r="AG101" s="215"/>
      <c r="AH101" s="215"/>
      <c r="AI101" s="215"/>
      <c r="AJ101" s="219"/>
      <c r="AK101" s="35"/>
    </row>
    <row r="102" spans="1:37" x14ac:dyDescent="0.25">
      <c r="B102" s="315"/>
      <c r="C102" s="286" t="s">
        <v>164</v>
      </c>
      <c r="D102" s="286"/>
      <c r="E102" s="286"/>
      <c r="F102" s="286"/>
      <c r="G102" s="286"/>
      <c r="H102" s="286"/>
      <c r="I102" s="122"/>
      <c r="J102" s="305"/>
      <c r="K102" s="305"/>
      <c r="L102" s="305"/>
      <c r="M102" s="305"/>
      <c r="N102" s="305"/>
      <c r="O102" s="305"/>
      <c r="P102" s="122"/>
      <c r="Q102" s="305"/>
      <c r="R102" s="305"/>
      <c r="S102" s="305"/>
      <c r="T102" s="305"/>
      <c r="U102" s="305"/>
      <c r="V102" s="305"/>
      <c r="W102" s="122"/>
      <c r="X102" s="305"/>
      <c r="Y102" s="305"/>
      <c r="Z102" s="305"/>
      <c r="AA102" s="305"/>
      <c r="AB102" s="305"/>
      <c r="AC102" s="305"/>
      <c r="AD102" s="122"/>
      <c r="AE102" s="305"/>
      <c r="AF102" s="305"/>
      <c r="AG102" s="305"/>
      <c r="AH102" s="305"/>
      <c r="AI102" s="305"/>
      <c r="AJ102" s="306"/>
      <c r="AK102" s="35"/>
    </row>
    <row r="103" spans="1:37" x14ac:dyDescent="0.25">
      <c r="B103" s="315"/>
      <c r="C103" s="286" t="s">
        <v>165</v>
      </c>
      <c r="D103" s="286"/>
      <c r="E103" s="286"/>
      <c r="F103" s="286"/>
      <c r="G103" s="286"/>
      <c r="H103" s="286"/>
      <c r="I103" s="122"/>
      <c r="J103" s="305"/>
      <c r="K103" s="305"/>
      <c r="L103" s="305"/>
      <c r="M103" s="305"/>
      <c r="N103" s="305"/>
      <c r="O103" s="305"/>
      <c r="P103" s="122"/>
      <c r="Q103" s="305"/>
      <c r="R103" s="305"/>
      <c r="S103" s="305"/>
      <c r="T103" s="305"/>
      <c r="U103" s="305"/>
      <c r="V103" s="305"/>
      <c r="W103" s="122"/>
      <c r="X103" s="305"/>
      <c r="Y103" s="305"/>
      <c r="Z103" s="305"/>
      <c r="AA103" s="305"/>
      <c r="AB103" s="305"/>
      <c r="AC103" s="305"/>
      <c r="AD103" s="122"/>
      <c r="AE103" s="305"/>
      <c r="AF103" s="305"/>
      <c r="AG103" s="305"/>
      <c r="AH103" s="305"/>
      <c r="AI103" s="305"/>
      <c r="AJ103" s="306"/>
      <c r="AK103" s="35"/>
    </row>
    <row r="104" spans="1:37" x14ac:dyDescent="0.25">
      <c r="B104" s="315"/>
      <c r="C104" s="286" t="s">
        <v>174</v>
      </c>
      <c r="D104" s="286"/>
      <c r="E104" s="286"/>
      <c r="F104" s="286"/>
      <c r="G104" s="286"/>
      <c r="H104" s="286"/>
      <c r="I104" s="122"/>
      <c r="J104" s="305"/>
      <c r="K104" s="305"/>
      <c r="L104" s="305"/>
      <c r="M104" s="305"/>
      <c r="N104" s="305"/>
      <c r="O104" s="305"/>
      <c r="P104" s="122"/>
      <c r="Q104" s="305"/>
      <c r="R104" s="305"/>
      <c r="S104" s="305"/>
      <c r="T104" s="305"/>
      <c r="U104" s="305"/>
      <c r="V104" s="305"/>
      <c r="W104" s="122"/>
      <c r="X104" s="305"/>
      <c r="Y104" s="305"/>
      <c r="Z104" s="305"/>
      <c r="AA104" s="305"/>
      <c r="AB104" s="305"/>
      <c r="AC104" s="305"/>
      <c r="AD104" s="122"/>
      <c r="AE104" s="305"/>
      <c r="AF104" s="305"/>
      <c r="AG104" s="305"/>
      <c r="AH104" s="305"/>
      <c r="AI104" s="305"/>
      <c r="AJ104" s="306"/>
      <c r="AK104" s="35"/>
    </row>
    <row r="105" spans="1:37" x14ac:dyDescent="0.25">
      <c r="B105" s="315"/>
      <c r="C105" s="286" t="s">
        <v>168</v>
      </c>
      <c r="D105" s="286"/>
      <c r="E105" s="286"/>
      <c r="F105" s="286"/>
      <c r="G105" s="286"/>
      <c r="H105" s="286"/>
      <c r="I105" s="122"/>
      <c r="J105" s="305"/>
      <c r="K105" s="305"/>
      <c r="L105" s="305"/>
      <c r="M105" s="305"/>
      <c r="N105" s="305"/>
      <c r="O105" s="305"/>
      <c r="P105" s="122"/>
      <c r="Q105" s="305"/>
      <c r="R105" s="305"/>
      <c r="S105" s="305"/>
      <c r="T105" s="305"/>
      <c r="U105" s="305"/>
      <c r="V105" s="305"/>
      <c r="W105" s="122"/>
      <c r="X105" s="305"/>
      <c r="Y105" s="305"/>
      <c r="Z105" s="305"/>
      <c r="AA105" s="305"/>
      <c r="AB105" s="305"/>
      <c r="AC105" s="305"/>
      <c r="AD105" s="122"/>
      <c r="AE105" s="305"/>
      <c r="AF105" s="305"/>
      <c r="AG105" s="305"/>
      <c r="AH105" s="305"/>
      <c r="AI105" s="305"/>
      <c r="AJ105" s="306"/>
      <c r="AK105" s="35"/>
    </row>
    <row r="106" spans="1:37" x14ac:dyDescent="0.25">
      <c r="B106" s="315"/>
      <c r="C106" s="286" t="s">
        <v>173</v>
      </c>
      <c r="D106" s="286"/>
      <c r="E106" s="286"/>
      <c r="F106" s="286"/>
      <c r="G106" s="286"/>
      <c r="H106" s="286"/>
      <c r="I106" s="122"/>
      <c r="J106" s="215"/>
      <c r="K106" s="215"/>
      <c r="L106" s="215"/>
      <c r="M106" s="215"/>
      <c r="N106" s="215"/>
      <c r="O106" s="215"/>
      <c r="P106" s="122"/>
      <c r="Q106" s="215"/>
      <c r="R106" s="215"/>
      <c r="S106" s="215"/>
      <c r="T106" s="215"/>
      <c r="U106" s="215"/>
      <c r="V106" s="215"/>
      <c r="W106" s="122"/>
      <c r="X106" s="215"/>
      <c r="Y106" s="215"/>
      <c r="Z106" s="215"/>
      <c r="AA106" s="215"/>
      <c r="AB106" s="215"/>
      <c r="AC106" s="215"/>
      <c r="AD106" s="122"/>
      <c r="AE106" s="215"/>
      <c r="AF106" s="215"/>
      <c r="AG106" s="215"/>
      <c r="AH106" s="215"/>
      <c r="AI106" s="215"/>
      <c r="AJ106" s="219"/>
      <c r="AK106" s="35"/>
    </row>
    <row r="107" spans="1:37" x14ac:dyDescent="0.25">
      <c r="B107" s="315"/>
      <c r="C107" s="286" t="s">
        <v>167</v>
      </c>
      <c r="D107" s="286"/>
      <c r="E107" s="286"/>
      <c r="F107" s="286"/>
      <c r="G107" s="286"/>
      <c r="H107" s="286"/>
      <c r="I107" s="122"/>
      <c r="J107" s="215"/>
      <c r="K107" s="215"/>
      <c r="L107" s="215"/>
      <c r="M107" s="215"/>
      <c r="N107" s="215"/>
      <c r="O107" s="215"/>
      <c r="P107" s="122"/>
      <c r="Q107" s="215"/>
      <c r="R107" s="215"/>
      <c r="S107" s="215"/>
      <c r="T107" s="215"/>
      <c r="U107" s="215"/>
      <c r="V107" s="215"/>
      <c r="W107" s="122"/>
      <c r="X107" s="215"/>
      <c r="Y107" s="215"/>
      <c r="Z107" s="215"/>
      <c r="AA107" s="215"/>
      <c r="AB107" s="215"/>
      <c r="AC107" s="215"/>
      <c r="AD107" s="122"/>
      <c r="AE107" s="215"/>
      <c r="AF107" s="215"/>
      <c r="AG107" s="215"/>
      <c r="AH107" s="215"/>
      <c r="AI107" s="215"/>
      <c r="AJ107" s="219"/>
      <c r="AK107" s="35"/>
    </row>
    <row r="108" spans="1:37" x14ac:dyDescent="0.25">
      <c r="B108" s="315"/>
      <c r="C108" s="286" t="s">
        <v>169</v>
      </c>
      <c r="D108" s="286"/>
      <c r="E108" s="286"/>
      <c r="F108" s="286"/>
      <c r="G108" s="286"/>
      <c r="H108" s="286"/>
      <c r="I108" s="122"/>
      <c r="J108" s="215"/>
      <c r="K108" s="215"/>
      <c r="L108" s="215"/>
      <c r="M108" s="215"/>
      <c r="N108" s="215"/>
      <c r="O108" s="215"/>
      <c r="P108" s="122"/>
      <c r="Q108" s="215"/>
      <c r="R108" s="215"/>
      <c r="S108" s="215"/>
      <c r="T108" s="215"/>
      <c r="U108" s="215"/>
      <c r="V108" s="215"/>
      <c r="W108" s="122"/>
      <c r="X108" s="215"/>
      <c r="Y108" s="215"/>
      <c r="Z108" s="215"/>
      <c r="AA108" s="215"/>
      <c r="AB108" s="215"/>
      <c r="AC108" s="215"/>
      <c r="AD108" s="122"/>
      <c r="AE108" s="215"/>
      <c r="AF108" s="215"/>
      <c r="AG108" s="215"/>
      <c r="AH108" s="215"/>
      <c r="AI108" s="215"/>
      <c r="AJ108" s="219"/>
      <c r="AK108" s="35"/>
    </row>
    <row r="109" spans="1:37" ht="15.75" thickBot="1" x14ac:dyDescent="0.3">
      <c r="B109" s="316"/>
      <c r="C109" s="266" t="s">
        <v>171</v>
      </c>
      <c r="D109" s="266"/>
      <c r="E109" s="266"/>
      <c r="F109" s="266"/>
      <c r="G109" s="266"/>
      <c r="H109" s="266"/>
      <c r="I109" s="133"/>
      <c r="J109" s="216"/>
      <c r="K109" s="216"/>
      <c r="L109" s="216"/>
      <c r="M109" s="216"/>
      <c r="N109" s="216"/>
      <c r="O109" s="216"/>
      <c r="P109" s="133"/>
      <c r="Q109" s="216"/>
      <c r="R109" s="216"/>
      <c r="S109" s="216"/>
      <c r="T109" s="216"/>
      <c r="U109" s="216"/>
      <c r="V109" s="216"/>
      <c r="W109" s="133"/>
      <c r="X109" s="216"/>
      <c r="Y109" s="216"/>
      <c r="Z109" s="216"/>
      <c r="AA109" s="216"/>
      <c r="AB109" s="216"/>
      <c r="AC109" s="216"/>
      <c r="AD109" s="133"/>
      <c r="AE109" s="216"/>
      <c r="AF109" s="216"/>
      <c r="AG109" s="216"/>
      <c r="AH109" s="216"/>
      <c r="AI109" s="216"/>
      <c r="AJ109" s="217"/>
      <c r="AK109" s="35"/>
    </row>
    <row r="110" spans="1:37" ht="15.75" thickBot="1" x14ac:dyDescent="0.3">
      <c r="C110" s="1"/>
      <c r="D110" s="1"/>
    </row>
    <row r="111" spans="1:37" x14ac:dyDescent="0.25">
      <c r="A111" s="225" t="s">
        <v>84</v>
      </c>
      <c r="B111" s="226"/>
      <c r="C111" s="110" t="s">
        <v>40</v>
      </c>
      <c r="D111" s="111" t="s">
        <v>1</v>
      </c>
      <c r="E111" s="112" t="s">
        <v>2</v>
      </c>
      <c r="F111" s="112" t="s">
        <v>41</v>
      </c>
      <c r="G111" s="113" t="s">
        <v>36</v>
      </c>
      <c r="H111" s="114" t="s">
        <v>42</v>
      </c>
      <c r="J111" s="234" t="s">
        <v>86</v>
      </c>
      <c r="K111" s="235"/>
      <c r="L111" s="235"/>
      <c r="M111" s="235"/>
      <c r="N111" s="235"/>
      <c r="O111" s="236"/>
    </row>
    <row r="112" spans="1:37" ht="15.75" thickBot="1" x14ac:dyDescent="0.3">
      <c r="A112" s="227"/>
      <c r="B112" s="228"/>
      <c r="C112" s="115">
        <f>SUM(C62,J62,Q62,X62,AE62)</f>
        <v>0</v>
      </c>
      <c r="D112" s="116">
        <f t="shared" ref="D112:H112" si="48">SUM(D62,K62,R62,Y62,AF62)</f>
        <v>0</v>
      </c>
      <c r="E112" s="116">
        <f t="shared" si="48"/>
        <v>0</v>
      </c>
      <c r="F112" s="116">
        <f t="shared" si="48"/>
        <v>0</v>
      </c>
      <c r="G112" s="116">
        <f t="shared" si="48"/>
        <v>0</v>
      </c>
      <c r="H112" s="117">
        <f t="shared" si="48"/>
        <v>0</v>
      </c>
      <c r="J112" s="231">
        <f>SUM(C112:H112)</f>
        <v>0</v>
      </c>
      <c r="K112" s="232"/>
      <c r="L112" s="232"/>
      <c r="M112" s="232"/>
      <c r="N112" s="232"/>
      <c r="O112" s="233"/>
    </row>
    <row r="113" spans="1:8" ht="15.75" thickBot="1" x14ac:dyDescent="0.3">
      <c r="A113" s="229" t="s">
        <v>85</v>
      </c>
      <c r="B113" s="230"/>
      <c r="C113" s="108">
        <f>C112/5</f>
        <v>0</v>
      </c>
      <c r="D113" s="108">
        <f t="shared" ref="D113:H113" si="49">D112/5</f>
        <v>0</v>
      </c>
      <c r="E113" s="108">
        <f t="shared" si="49"/>
        <v>0</v>
      </c>
      <c r="F113" s="108">
        <f t="shared" si="49"/>
        <v>0</v>
      </c>
      <c r="G113" s="108">
        <f t="shared" si="49"/>
        <v>0</v>
      </c>
      <c r="H113" s="109">
        <f t="shared" si="49"/>
        <v>0</v>
      </c>
    </row>
    <row r="114" spans="1:8" x14ac:dyDescent="0.25">
      <c r="A114" s="35"/>
    </row>
    <row r="115" spans="1:8" x14ac:dyDescent="0.25">
      <c r="A115" s="35"/>
    </row>
    <row r="116" spans="1:8" x14ac:dyDescent="0.25">
      <c r="A116" s="35"/>
    </row>
    <row r="117" spans="1:8" x14ac:dyDescent="0.25">
      <c r="A117" s="35"/>
    </row>
  </sheetData>
  <mergeCells count="161">
    <mergeCell ref="AM4:AO4"/>
    <mergeCell ref="AP4:AR4"/>
    <mergeCell ref="AS4:AU4"/>
    <mergeCell ref="AV4:AX4"/>
    <mergeCell ref="AY4:BA4"/>
    <mergeCell ref="BB4:BD4"/>
    <mergeCell ref="C3:AJ3"/>
    <mergeCell ref="C4:H4"/>
    <mergeCell ref="J4:O4"/>
    <mergeCell ref="Q4:V4"/>
    <mergeCell ref="X4:AC4"/>
    <mergeCell ref="AE4:AJ4"/>
    <mergeCell ref="AZ5:AZ6"/>
    <mergeCell ref="BA5:BA6"/>
    <mergeCell ref="BB5:BB6"/>
    <mergeCell ref="BC5:BC6"/>
    <mergeCell ref="BD5:BD6"/>
    <mergeCell ref="A6:B6"/>
    <mergeCell ref="AT5:AT6"/>
    <mergeCell ref="AU5:AU6"/>
    <mergeCell ref="AV5:AV6"/>
    <mergeCell ref="AW5:AW6"/>
    <mergeCell ref="AX5:AX6"/>
    <mergeCell ref="AY5:AY6"/>
    <mergeCell ref="AN5:AN6"/>
    <mergeCell ref="AO5:AO6"/>
    <mergeCell ref="AP5:AP6"/>
    <mergeCell ref="AQ5:AQ6"/>
    <mergeCell ref="AR5:AR6"/>
    <mergeCell ref="AS5:AS6"/>
    <mergeCell ref="C5:H5"/>
    <mergeCell ref="J5:O5"/>
    <mergeCell ref="Q5:V5"/>
    <mergeCell ref="X5:AC5"/>
    <mergeCell ref="AE5:AJ5"/>
    <mergeCell ref="AM5:AM6"/>
    <mergeCell ref="A13:B13"/>
    <mergeCell ref="A14:B14"/>
    <mergeCell ref="A15:B15"/>
    <mergeCell ref="A17:B17"/>
    <mergeCell ref="A18:B18"/>
    <mergeCell ref="A19:B19"/>
    <mergeCell ref="A7:B7"/>
    <mergeCell ref="A8:B8"/>
    <mergeCell ref="A9:B9"/>
    <mergeCell ref="A10:B10"/>
    <mergeCell ref="A11:B11"/>
    <mergeCell ref="A12:B12"/>
    <mergeCell ref="A26:B26"/>
    <mergeCell ref="A27:B27"/>
    <mergeCell ref="A28:B28"/>
    <mergeCell ref="A29:B29"/>
    <mergeCell ref="A30:B30"/>
    <mergeCell ref="A31:B31"/>
    <mergeCell ref="A20:B20"/>
    <mergeCell ref="A21:B21"/>
    <mergeCell ref="A22:B22"/>
    <mergeCell ref="A23:B23"/>
    <mergeCell ref="A24:B24"/>
    <mergeCell ref="A25:B25"/>
    <mergeCell ref="A39:B39"/>
    <mergeCell ref="A40:B40"/>
    <mergeCell ref="A41:B41"/>
    <mergeCell ref="A43:B43"/>
    <mergeCell ref="A44:B44"/>
    <mergeCell ref="A45:B45"/>
    <mergeCell ref="A33:B33"/>
    <mergeCell ref="A34:B34"/>
    <mergeCell ref="A35:B35"/>
    <mergeCell ref="A36:B36"/>
    <mergeCell ref="A37:B37"/>
    <mergeCell ref="A38:B38"/>
    <mergeCell ref="A52:B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78:B78"/>
    <mergeCell ref="A79:B79"/>
    <mergeCell ref="A85:B85"/>
    <mergeCell ref="A86:B86"/>
    <mergeCell ref="A87:B87"/>
    <mergeCell ref="A88:B88"/>
    <mergeCell ref="A58:B58"/>
    <mergeCell ref="A62:B62"/>
    <mergeCell ref="A65:B65"/>
    <mergeCell ref="A66:B66"/>
    <mergeCell ref="A73:B73"/>
    <mergeCell ref="A74:B74"/>
    <mergeCell ref="A89:B89"/>
    <mergeCell ref="A90:B90"/>
    <mergeCell ref="A91:B91"/>
    <mergeCell ref="B94:B98"/>
    <mergeCell ref="C94:H94"/>
    <mergeCell ref="J94:O94"/>
    <mergeCell ref="C96:H96"/>
    <mergeCell ref="J96:O96"/>
    <mergeCell ref="C98:H98"/>
    <mergeCell ref="J98:O98"/>
    <mergeCell ref="Q96:V96"/>
    <mergeCell ref="X96:AC96"/>
    <mergeCell ref="AE96:AJ96"/>
    <mergeCell ref="C97:H97"/>
    <mergeCell ref="J97:O97"/>
    <mergeCell ref="Q97:V97"/>
    <mergeCell ref="X97:AC97"/>
    <mergeCell ref="AE97:AJ97"/>
    <mergeCell ref="Q94:V94"/>
    <mergeCell ref="X94:AC94"/>
    <mergeCell ref="AE94:AJ94"/>
    <mergeCell ref="C95:H95"/>
    <mergeCell ref="J95:O95"/>
    <mergeCell ref="Q95:V95"/>
    <mergeCell ref="X95:AC95"/>
    <mergeCell ref="AE95:AJ95"/>
    <mergeCell ref="Q102:V102"/>
    <mergeCell ref="X102:AC102"/>
    <mergeCell ref="AE102:AJ102"/>
    <mergeCell ref="Q98:V98"/>
    <mergeCell ref="X98:AC98"/>
    <mergeCell ref="AE98:AJ98"/>
    <mergeCell ref="C99:H99"/>
    <mergeCell ref="C100:H100"/>
    <mergeCell ref="J100:O100"/>
    <mergeCell ref="Q100:V100"/>
    <mergeCell ref="X100:AC100"/>
    <mergeCell ref="AE100:AJ100"/>
    <mergeCell ref="Q105:V105"/>
    <mergeCell ref="X105:AC105"/>
    <mergeCell ref="AE105:AJ105"/>
    <mergeCell ref="C106:H106"/>
    <mergeCell ref="C103:H103"/>
    <mergeCell ref="J103:O103"/>
    <mergeCell ref="Q103:V103"/>
    <mergeCell ref="X103:AC103"/>
    <mergeCell ref="AE103:AJ103"/>
    <mergeCell ref="C104:H104"/>
    <mergeCell ref="J104:O104"/>
    <mergeCell ref="Q104:V104"/>
    <mergeCell ref="X104:AC104"/>
    <mergeCell ref="AE104:AJ104"/>
    <mergeCell ref="A113:B113"/>
    <mergeCell ref="C107:H107"/>
    <mergeCell ref="C108:H108"/>
    <mergeCell ref="C109:H109"/>
    <mergeCell ref="A111:B112"/>
    <mergeCell ref="J111:O111"/>
    <mergeCell ref="J112:O112"/>
    <mergeCell ref="C105:H105"/>
    <mergeCell ref="J105:O105"/>
    <mergeCell ref="B99:B109"/>
    <mergeCell ref="C101:H101"/>
    <mergeCell ref="C102:H102"/>
    <mergeCell ref="J102:O102"/>
  </mergeCells>
  <conditionalFormatting sqref="AR7:AR15 AU7:AU15 AX7:AX15 BA7:BA15 BD7:BD15 AO7:AO15">
    <cfRule type="colorScale" priority="8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7:BD15">
    <cfRule type="colorScale" priority="8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2:BA43 AX34 BD34:BD35 AO34:AO35 AR39 AU39:AU40 AR42:AR43 AX40:AX43 AU42:AU43 BD41:BD43 BD38:BD39 AX37:AX38 AO37:AO43">
    <cfRule type="colorScale" priority="8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4:BD35 BD41:BD43 BD38:BD39">
    <cfRule type="colorScale" priority="8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9:AR61 AU59:AU61 AX59:AX61 BA53:BA61 BD53:BD54 AO53 AO55 AO59:AO61 BD56:BD57 BD59:BD61">
    <cfRule type="colorScale" priority="8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3:BD54 BD56:BD57 BD59:BD61">
    <cfRule type="colorScale" priority="8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7 AR28 AX28:AX31 BA27:BA31 BD29:BD31 BD26:BD27 AO28 AU30:AU31 AO30:AO31">
    <cfRule type="colorScale" priority="8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9:BD31 BD26:BD27">
    <cfRule type="colorScale" priority="7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19">
    <cfRule type="colorScale" priority="7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18">
    <cfRule type="colorScale" priority="7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19">
    <cfRule type="colorScale" priority="7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0">
    <cfRule type="colorScale" priority="7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0">
    <cfRule type="colorScale" priority="7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0 AU20">
    <cfRule type="colorScale" priority="7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22">
    <cfRule type="colorScale" priority="7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18:AU19 AR18 AX19:AX21 BA18:BA26 BD18 AO18:AO26 AU21:AU25 AX23:AX26 BD24:BD25 BD21:BD22 AR21:AR23">
    <cfRule type="colorScale" priority="8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4:BD25 BD18 BD21:BD22">
    <cfRule type="colorScale" priority="8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3">
    <cfRule type="colorScale" priority="7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3">
    <cfRule type="colorScale" priority="7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4">
    <cfRule type="colorScale" priority="6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5">
    <cfRule type="colorScale" priority="6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6 AR26">
    <cfRule type="colorScale" priority="6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8">
    <cfRule type="colorScale" priority="6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28">
    <cfRule type="colorScale" priority="6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27">
    <cfRule type="colorScale" priority="6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7">
    <cfRule type="colorScale" priority="6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27">
    <cfRule type="colorScale" priority="6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8">
    <cfRule type="colorScale" priority="6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29">
    <cfRule type="colorScale" priority="6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29">
    <cfRule type="colorScale" priority="5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29">
    <cfRule type="colorScale" priority="5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0">
    <cfRule type="colorScale" priority="5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1">
    <cfRule type="colorScale" priority="5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4">
    <cfRule type="colorScale" priority="5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4">
    <cfRule type="colorScale" priority="5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8">
    <cfRule type="colorScale" priority="5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8">
    <cfRule type="colorScale" priority="5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0">
    <cfRule type="colorScale" priority="5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9">
    <cfRule type="colorScale" priority="5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41">
    <cfRule type="colorScale" priority="4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0">
    <cfRule type="colorScale" priority="4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7">
    <cfRule type="colorScale" priority="4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4">
    <cfRule type="colorScale" priority="4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5:BA36">
    <cfRule type="colorScale" priority="4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7">
    <cfRule type="colorScale" priority="4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8">
    <cfRule type="colorScale" priority="4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39">
    <cfRule type="colorScale" priority="4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0">
    <cfRule type="colorScale" priority="4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A41">
    <cfRule type="colorScale" priority="4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5">
    <cfRule type="colorScale" priority="3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7">
    <cfRule type="colorScale" priority="3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1">
    <cfRule type="colorScale" priority="3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46">
    <cfRule type="colorScale" priority="3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44:AO45 BA44:BA52 BD44:BD45 AO47:AO51 BD47:BD48 BD50:BD52">
    <cfRule type="colorScale" priority="8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4:BD45 BD47:BD48 BD50:BD52">
    <cfRule type="colorScale" priority="9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6">
    <cfRule type="colorScale" priority="3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6">
    <cfRule type="colorScale" priority="3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48">
    <cfRule type="colorScale" priority="3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48">
    <cfRule type="colorScale" priority="3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0">
    <cfRule type="colorScale" priority="3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1">
    <cfRule type="colorScale" priority="3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52">
    <cfRule type="colorScale" priority="2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4">
    <cfRule type="colorScale" priority="2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6">
    <cfRule type="colorScale" priority="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7">
    <cfRule type="colorScale" priority="2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4">
    <cfRule type="colorScale" priority="2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5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6">
    <cfRule type="colorScale" priority="2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58">
    <cfRule type="colorScale" priority="2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9">
    <cfRule type="colorScale" priority="2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49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5">
    <cfRule type="colorScale" priority="1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5">
    <cfRule type="colorScale" priority="1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8">
    <cfRule type="colorScale" priority="1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58">
    <cfRule type="colorScale" priority="1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7:AO35 AR7:AR35 AU7:AU34 AX7:AX34 BD7:BD35 AU38:AU58 AX37:AX58 BD37:BD58 AR37:AR51 AO37:AO58 BA7:BA58 AR53:AR58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5">
    <cfRule type="colorScale" priority="1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5">
    <cfRule type="colorScale" priority="1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5">
    <cfRule type="colorScale" priority="1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5">
    <cfRule type="colorScale" priority="1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X36 BD36 AO36">
    <cfRule type="colorScale" priority="10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D36">
    <cfRule type="colorScale" priority="9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O36 AX36 BD36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6">
    <cfRule type="colorScale" priority="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36"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6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6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R52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7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AU37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rintOptions horizontalCentered="1"/>
  <pageMargins left="0.2" right="0.2" top="0.25" bottom="0.25" header="0" footer="0"/>
  <pageSetup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68"/>
  <sheetViews>
    <sheetView workbookViewId="0">
      <selection activeCell="C2" sqref="C2"/>
    </sheetView>
  </sheetViews>
  <sheetFormatPr defaultRowHeight="15" x14ac:dyDescent="0.25"/>
  <cols>
    <col min="1" max="1" width="12.42578125" customWidth="1"/>
    <col min="2" max="2" width="9.140625" style="168"/>
    <col min="3" max="3" width="8" style="168" bestFit="1" customWidth="1"/>
    <col min="4" max="4" width="11.140625" style="168" bestFit="1" customWidth="1"/>
    <col min="5" max="5" width="9.140625" style="168"/>
    <col min="6" max="6" width="8" style="168" bestFit="1" customWidth="1"/>
    <col min="7" max="7" width="11.140625" style="168" bestFit="1" customWidth="1"/>
    <col min="8" max="8" width="14.28515625" style="168" bestFit="1" customWidth="1"/>
    <col min="9" max="9" width="13.140625" style="168" bestFit="1" customWidth="1"/>
    <col min="10" max="10" width="16.28515625" style="168" bestFit="1" customWidth="1"/>
    <col min="11" max="11" width="13.140625" style="168" bestFit="1" customWidth="1"/>
    <col min="12" max="12" width="11.85546875" style="168" bestFit="1" customWidth="1"/>
    <col min="13" max="13" width="15.140625" style="168" bestFit="1" customWidth="1"/>
  </cols>
  <sheetData>
    <row r="1" spans="1:13" x14ac:dyDescent="0.25">
      <c r="A1" s="5" t="s">
        <v>100</v>
      </c>
      <c r="B1" s="168" t="s">
        <v>101</v>
      </c>
      <c r="C1" s="168" t="s">
        <v>102</v>
      </c>
      <c r="D1" s="168" t="s">
        <v>103</v>
      </c>
      <c r="E1" s="168" t="s">
        <v>104</v>
      </c>
      <c r="F1" s="168" t="s">
        <v>105</v>
      </c>
      <c r="G1" s="168" t="s">
        <v>106</v>
      </c>
      <c r="H1" s="168" t="s">
        <v>107</v>
      </c>
      <c r="I1" s="168" t="s">
        <v>108</v>
      </c>
      <c r="J1" s="168" t="s">
        <v>109</v>
      </c>
      <c r="K1" s="168" t="s">
        <v>110</v>
      </c>
      <c r="L1" s="168" t="s">
        <v>111</v>
      </c>
      <c r="M1" s="168" t="s">
        <v>112</v>
      </c>
    </row>
    <row r="2" spans="1:13" x14ac:dyDescent="0.25">
      <c r="A2" s="150" t="s">
        <v>113</v>
      </c>
      <c r="B2" s="169" t="e">
        <f>SUM('Sept 13-17'!AP7,#REF!,#REF!)/3</f>
        <v>#REF!</v>
      </c>
      <c r="C2" s="169" t="e">
        <f>SUM('Sept 13-17'!AQ7,#REF!,#REF!)/3</f>
        <v>#REF!</v>
      </c>
      <c r="D2" s="169" t="e">
        <f>(B2/C2)*100</f>
        <v>#REF!</v>
      </c>
      <c r="E2" s="169" t="e">
        <f>SUM('Sept 13-17'!AS7,#REF!,#REF!)/3</f>
        <v>#REF!</v>
      </c>
      <c r="F2" s="169" t="e">
        <f>SUM('Sept 13-17'!AT7,#REF!,#REF!)/3</f>
        <v>#REF!</v>
      </c>
      <c r="G2" s="169" t="e">
        <f>(E2/F2)*100</f>
        <v>#REF!</v>
      </c>
      <c r="H2" s="169"/>
      <c r="I2" s="169"/>
      <c r="J2" s="169"/>
      <c r="K2" s="169"/>
      <c r="L2" s="169"/>
      <c r="M2" s="169"/>
    </row>
    <row r="3" spans="1:13" x14ac:dyDescent="0.25">
      <c r="A3" s="150" t="s">
        <v>114</v>
      </c>
      <c r="B3" s="169" t="e">
        <f>SUM('Sept 13-17'!AP8,#REF!,#REF!)/3</f>
        <v>#REF!</v>
      </c>
      <c r="C3" s="169" t="e">
        <f>SUM('Sept 13-17'!AQ8,#REF!,#REF!)/3</f>
        <v>#REF!</v>
      </c>
      <c r="D3" s="169" t="e">
        <f>(B3/C3)*100</f>
        <v>#REF!</v>
      </c>
      <c r="E3" s="169"/>
      <c r="F3" s="169"/>
      <c r="G3" s="169"/>
      <c r="H3" s="169"/>
      <c r="I3" s="169"/>
      <c r="J3" s="169"/>
      <c r="K3" s="169"/>
      <c r="L3" s="169"/>
      <c r="M3" s="169"/>
    </row>
    <row r="4" spans="1:13" x14ac:dyDescent="0.25">
      <c r="A4" s="150" t="s">
        <v>115</v>
      </c>
      <c r="B4" s="169" t="e">
        <f>SUM('Sept 13-17'!AP10,#REF!,#REF!)/3</f>
        <v>#REF!</v>
      </c>
      <c r="C4" s="169" t="e">
        <f>SUM('Sept 13-17'!AQ10,#REF!,#REF!)/3</f>
        <v>#REF!</v>
      </c>
      <c r="D4" s="169" t="e">
        <f t="shared" ref="D4:D6" si="0">(B4/C4)*100</f>
        <v>#REF!</v>
      </c>
      <c r="E4" s="169" t="e">
        <f>SUM('Sept 13-17'!AS10,#REF!,#REF!)/3</f>
        <v>#REF!</v>
      </c>
      <c r="F4" s="169" t="e">
        <f>SUM('Sept 13-17'!AT10,#REF!,#REF!)/3</f>
        <v>#REF!</v>
      </c>
      <c r="G4" s="169" t="e">
        <f t="shared" ref="G4:G13" si="1">(E4/F4)*100</f>
        <v>#REF!</v>
      </c>
      <c r="H4" s="169"/>
      <c r="I4" s="169"/>
      <c r="J4" s="169"/>
      <c r="K4" s="169"/>
      <c r="L4" s="169"/>
      <c r="M4" s="169"/>
    </row>
    <row r="5" spans="1:13" x14ac:dyDescent="0.25">
      <c r="A5" s="150" t="s">
        <v>116</v>
      </c>
      <c r="B5" s="169"/>
      <c r="C5" s="169"/>
      <c r="D5" s="169"/>
      <c r="E5" s="169"/>
      <c r="F5" s="169"/>
      <c r="G5" s="169"/>
      <c r="H5" s="169"/>
      <c r="I5" s="169"/>
      <c r="J5" s="169"/>
      <c r="K5" s="169" t="e">
        <f>SUM('Sept 13-17'!AV11,#REF!,#REF!)/3</f>
        <v>#REF!</v>
      </c>
      <c r="L5" s="169" t="e">
        <f>SUM('Sept 13-17'!AW11,#REF!,#REF!)/3</f>
        <v>#REF!</v>
      </c>
      <c r="M5" s="169" t="e">
        <f t="shared" ref="M5" si="2">(K5/L5)*100</f>
        <v>#REF!</v>
      </c>
    </row>
    <row r="6" spans="1:13" s="5" customFormat="1" x14ac:dyDescent="0.25">
      <c r="A6" s="150" t="s">
        <v>141</v>
      </c>
      <c r="B6" s="169" t="e">
        <f>SUM('Sept 13-17'!AP12,#REF!,#REF!)/3</f>
        <v>#REF!</v>
      </c>
      <c r="C6" s="169" t="e">
        <f>SUM('Sept 13-17'!AQ12,#REF!,#REF!)/3</f>
        <v>#REF!</v>
      </c>
      <c r="D6" s="169" t="e">
        <f t="shared" si="0"/>
        <v>#REF!</v>
      </c>
      <c r="E6" s="169"/>
      <c r="F6" s="169"/>
      <c r="G6" s="169"/>
      <c r="H6" s="169"/>
      <c r="I6" s="169"/>
      <c r="J6" s="169"/>
      <c r="K6" s="169"/>
      <c r="L6" s="169"/>
      <c r="M6" s="169"/>
    </row>
    <row r="7" spans="1:13" x14ac:dyDescent="0.25">
      <c r="A7" s="150" t="s">
        <v>117</v>
      </c>
      <c r="B7" s="169"/>
      <c r="C7" s="169"/>
      <c r="D7" s="169"/>
      <c r="E7" s="169" t="e">
        <f>SUM('Sept 13-17'!AS13,#REF!,#REF!)/3</f>
        <v>#REF!</v>
      </c>
      <c r="F7" s="169" t="e">
        <f>SUM('Sept 13-17'!AT13,#REF!,#REF!)/3</f>
        <v>#REF!</v>
      </c>
      <c r="G7" s="169" t="e">
        <f t="shared" si="1"/>
        <v>#REF!</v>
      </c>
      <c r="H7" s="169"/>
      <c r="I7" s="169"/>
      <c r="J7" s="169"/>
      <c r="K7" s="169"/>
      <c r="L7" s="169"/>
      <c r="M7" s="169"/>
    </row>
    <row r="8" spans="1:13" x14ac:dyDescent="0.25">
      <c r="A8" s="150" t="s">
        <v>118</v>
      </c>
      <c r="B8" s="169" t="e">
        <f>SUM('Sept 13-17'!AP18,#REF!,#REF!)/3</f>
        <v>#REF!</v>
      </c>
      <c r="C8" s="169" t="e">
        <f>SUM('Sept 13-17'!AQ18,#REF!,#REF!)/3</f>
        <v>#REF!</v>
      </c>
      <c r="D8" s="169" t="e">
        <f t="shared" ref="D8:D13" si="3">(B8/C8)*100</f>
        <v>#REF!</v>
      </c>
      <c r="E8" s="169" t="e">
        <f>SUM('Sept 13-17'!AS18,#REF!,#REF!)/3</f>
        <v>#REF!</v>
      </c>
      <c r="F8" s="169" t="e">
        <f>SUM('Sept 13-17'!AT18,#REF!,#REF!)/3</f>
        <v>#REF!</v>
      </c>
      <c r="G8" s="169" t="e">
        <f t="shared" si="1"/>
        <v>#REF!</v>
      </c>
      <c r="H8" s="169"/>
      <c r="I8" s="169"/>
      <c r="J8" s="169"/>
      <c r="K8" s="169" t="e">
        <f>SUM('Sept 13-17'!AV18,#REF!,#REF!)/3</f>
        <v>#REF!</v>
      </c>
      <c r="L8" s="169" t="e">
        <f>SUM('Sept 13-17'!AW18,#REF!,#REF!)/3</f>
        <v>#REF!</v>
      </c>
      <c r="M8" s="169" t="e">
        <f t="shared" ref="M8" si="4">(K8/L8)*100</f>
        <v>#REF!</v>
      </c>
    </row>
    <row r="9" spans="1:13" s="5" customFormat="1" x14ac:dyDescent="0.25">
      <c r="A9" s="150" t="s">
        <v>142</v>
      </c>
      <c r="B9" s="169" t="e">
        <f>SUM('Sept 13-17'!AP20,#REF!,#REF!)/3</f>
        <v>#REF!</v>
      </c>
      <c r="C9" s="169" t="e">
        <f>SUM('Sept 13-17'!AQ20,#REF!,#REF!)/3</f>
        <v>#REF!</v>
      </c>
      <c r="D9" s="169" t="e">
        <f t="shared" si="3"/>
        <v>#REF!</v>
      </c>
      <c r="E9" s="169" t="e">
        <f>SUM('Sept 13-17'!AS20,#REF!,#REF!)/3</f>
        <v>#REF!</v>
      </c>
      <c r="F9" s="169" t="e">
        <f>SUM('Sept 13-17'!AT20,#REF!,#REF!)/3</f>
        <v>#REF!</v>
      </c>
      <c r="G9" s="169" t="e">
        <f t="shared" si="1"/>
        <v>#REF!</v>
      </c>
      <c r="H9" s="169"/>
      <c r="I9" s="169"/>
      <c r="J9" s="169"/>
      <c r="K9" s="169"/>
      <c r="L9" s="169"/>
      <c r="M9" s="169"/>
    </row>
    <row r="10" spans="1:13" x14ac:dyDescent="0.25">
      <c r="A10" s="150" t="s">
        <v>119</v>
      </c>
      <c r="B10" s="169" t="e">
        <f>SUM('Sept 13-17'!AP21,#REF!,#REF!)/3</f>
        <v>#REF!</v>
      </c>
      <c r="C10" s="169" t="e">
        <f>SUM('Sept 13-17'!AQ21,#REF!,#REF!)/3</f>
        <v>#REF!</v>
      </c>
      <c r="D10" s="169" t="e">
        <f t="shared" si="3"/>
        <v>#REF!</v>
      </c>
      <c r="E10" s="169" t="e">
        <f>SUM('Sept 13-17'!AS21,#REF!,#REF!)/3</f>
        <v>#REF!</v>
      </c>
      <c r="F10" s="169" t="e">
        <f>SUM('Sept 13-17'!AT21,#REF!,#REF!)/3</f>
        <v>#REF!</v>
      </c>
      <c r="G10" s="169" t="e">
        <f t="shared" si="1"/>
        <v>#REF!</v>
      </c>
      <c r="H10" s="169"/>
      <c r="I10" s="169"/>
      <c r="J10" s="169"/>
      <c r="K10" s="169"/>
      <c r="L10" s="169"/>
      <c r="M10" s="169"/>
    </row>
    <row r="11" spans="1:13" x14ac:dyDescent="0.25">
      <c r="A11" s="150" t="s">
        <v>120</v>
      </c>
      <c r="B11" s="169" t="e">
        <f>SUM('Sept 13-17'!AP23,#REF!,#REF!)/3</f>
        <v>#REF!</v>
      </c>
      <c r="C11" s="169" t="e">
        <f>SUM('Sept 13-17'!AQ23,#REF!,#REF!)/3</f>
        <v>#REF!</v>
      </c>
      <c r="D11" s="169" t="e">
        <f t="shared" si="3"/>
        <v>#REF!</v>
      </c>
      <c r="E11" s="169"/>
      <c r="F11" s="169"/>
      <c r="G11" s="169"/>
      <c r="H11" s="169"/>
      <c r="I11" s="169"/>
      <c r="J11" s="169"/>
      <c r="K11" s="169"/>
      <c r="L11" s="169"/>
      <c r="M11" s="169"/>
    </row>
    <row r="12" spans="1:13" x14ac:dyDescent="0.25">
      <c r="A12" s="150" t="s">
        <v>121</v>
      </c>
      <c r="B12" s="169" t="e">
        <f>SUM('Sept 13-17'!AP24,#REF!,#REF!)/3</f>
        <v>#REF!</v>
      </c>
      <c r="C12" s="169" t="e">
        <f>SUM('Sept 13-17'!AQ24,#REF!,#REF!)/3</f>
        <v>#REF!</v>
      </c>
      <c r="D12" s="169" t="e">
        <f t="shared" si="3"/>
        <v>#REF!</v>
      </c>
      <c r="E12" s="169" t="e">
        <f>SUM('Sept 13-17'!AS24,#REF!,#REF!)/3</f>
        <v>#REF!</v>
      </c>
      <c r="F12" s="169" t="e">
        <f>SUM('Sept 13-17'!AT24,#REF!,#REF!)/3</f>
        <v>#REF!</v>
      </c>
      <c r="G12" s="169" t="e">
        <f t="shared" si="1"/>
        <v>#REF!</v>
      </c>
      <c r="H12" s="169"/>
      <c r="I12" s="169"/>
      <c r="J12" s="169"/>
      <c r="K12" s="169"/>
      <c r="L12" s="169"/>
      <c r="M12" s="169"/>
    </row>
    <row r="13" spans="1:13" x14ac:dyDescent="0.25">
      <c r="A13" s="150" t="s">
        <v>122</v>
      </c>
      <c r="B13" s="169" t="e">
        <f>SUM('Sept 13-17'!AP25,#REF!,#REF!)/3</f>
        <v>#REF!</v>
      </c>
      <c r="C13" s="169" t="e">
        <f>SUM('Sept 13-17'!AQ25,#REF!,#REF!)/3</f>
        <v>#REF!</v>
      </c>
      <c r="D13" s="169" t="e">
        <f t="shared" si="3"/>
        <v>#REF!</v>
      </c>
      <c r="E13" s="169" t="e">
        <f>SUM('Sept 13-17'!AS25,#REF!,#REF!)/3</f>
        <v>#REF!</v>
      </c>
      <c r="F13" s="169" t="e">
        <f>SUM('Sept 13-17'!AT25,#REF!,#REF!)/3</f>
        <v>#REF!</v>
      </c>
      <c r="G13" s="169" t="e">
        <f t="shared" si="1"/>
        <v>#REF!</v>
      </c>
      <c r="H13" s="169"/>
      <c r="I13" s="169"/>
      <c r="J13" s="169"/>
      <c r="K13" s="169"/>
      <c r="L13" s="169"/>
      <c r="M13" s="169"/>
    </row>
    <row r="14" spans="1:13" x14ac:dyDescent="0.25">
      <c r="A14" s="150" t="s">
        <v>123</v>
      </c>
      <c r="B14" s="169" t="e">
        <f>SUM('Sept 13-17'!AP27,#REF!,#REF!)/3</f>
        <v>#REF!</v>
      </c>
      <c r="C14" s="169" t="e">
        <f>SUM('Sept 13-17'!AQ27,#REF!,#REF!)/3</f>
        <v>#REF!</v>
      </c>
      <c r="D14" s="169" t="e">
        <f t="shared" ref="D14:D15" si="5">(B14/C14)*100</f>
        <v>#REF!</v>
      </c>
      <c r="E14" s="169"/>
      <c r="F14" s="169"/>
      <c r="G14" s="169"/>
      <c r="H14" s="169"/>
      <c r="I14" s="169"/>
      <c r="J14" s="169"/>
      <c r="K14" s="169" t="e">
        <f>SUM('Sept 13-17'!AM27,#REF!,#REF!)/3</f>
        <v>#REF!</v>
      </c>
      <c r="L14" s="169" t="e">
        <f>SUM('Sept 13-17'!AN27,#REF!,#REF!)/3</f>
        <v>#REF!</v>
      </c>
      <c r="M14" s="169" t="e">
        <f t="shared" ref="M14" si="6">(K14/L14)*100</f>
        <v>#REF!</v>
      </c>
    </row>
    <row r="15" spans="1:13" x14ac:dyDescent="0.25">
      <c r="A15" s="150" t="s">
        <v>124</v>
      </c>
      <c r="B15" s="169" t="e">
        <f>SUM('Sept 13-17'!AP28,#REF!,#REF!)/3</f>
        <v>#REF!</v>
      </c>
      <c r="C15" s="169" t="e">
        <f>SUM('Sept 13-17'!AQ28,#REF!,#REF!)/3</f>
        <v>#REF!</v>
      </c>
      <c r="D15" s="169" t="e">
        <f t="shared" si="5"/>
        <v>#REF!</v>
      </c>
      <c r="E15" s="169" t="e">
        <f>SUM('Sept 13-17'!AS28,#REF!,#REF!)/3</f>
        <v>#REF!</v>
      </c>
      <c r="F15" s="169" t="e">
        <f>SUM('Sept 13-17'!AT28,#REF!,#REF!)/3</f>
        <v>#REF!</v>
      </c>
      <c r="G15" s="169" t="e">
        <f t="shared" ref="G15" si="7">(E15/F15)*100</f>
        <v>#REF!</v>
      </c>
      <c r="H15" s="169"/>
      <c r="I15" s="169"/>
      <c r="J15" s="169"/>
      <c r="K15" s="169"/>
      <c r="L15" s="169"/>
      <c r="M15" s="169"/>
    </row>
    <row r="16" spans="1:13" x14ac:dyDescent="0.25">
      <c r="A16" s="150" t="s">
        <v>125</v>
      </c>
      <c r="B16" s="169"/>
      <c r="C16" s="169"/>
      <c r="D16" s="169"/>
      <c r="E16" s="169" t="e">
        <f>SUM('Sept 13-17'!AS14,#REF!,#REF!)/3</f>
        <v>#REF!</v>
      </c>
      <c r="F16" s="169" t="e">
        <f>SUM('Sept 13-17'!AT14,#REF!,#REF!)/3</f>
        <v>#REF!</v>
      </c>
      <c r="G16" s="169" t="e">
        <f t="shared" ref="G16:G17" si="8">(E16/F16)*100</f>
        <v>#REF!</v>
      </c>
      <c r="H16" s="169"/>
      <c r="I16" s="169"/>
      <c r="J16" s="169"/>
      <c r="K16" s="169"/>
      <c r="L16" s="169"/>
      <c r="M16" s="169"/>
    </row>
    <row r="17" spans="1:13" x14ac:dyDescent="0.25">
      <c r="A17" s="150" t="s">
        <v>126</v>
      </c>
      <c r="B17" s="169" t="e">
        <f>SUM('Sept 13-17'!AP15,#REF!,#REF!)/3</f>
        <v>#REF!</v>
      </c>
      <c r="C17" s="169" t="e">
        <f>SUM('Sept 13-17'!AQ15,#REF!,#REF!)/3</f>
        <v>#REF!</v>
      </c>
      <c r="D17" s="169" t="e">
        <f t="shared" ref="D17:D18" si="9">(B17/C17)*100</f>
        <v>#REF!</v>
      </c>
      <c r="E17" s="169" t="e">
        <f>SUM('Sept 13-17'!AS15,#REF!,#REF!)/3</f>
        <v>#REF!</v>
      </c>
      <c r="F17" s="169" t="e">
        <f>SUM('Sept 13-17'!AT15,#REF!,#REF!)/3</f>
        <v>#REF!</v>
      </c>
      <c r="G17" s="169" t="e">
        <f t="shared" si="8"/>
        <v>#REF!</v>
      </c>
      <c r="H17" s="169"/>
      <c r="I17" s="169"/>
      <c r="J17" s="169"/>
      <c r="K17" s="169"/>
      <c r="L17" s="169"/>
      <c r="M17" s="169"/>
    </row>
    <row r="18" spans="1:13" x14ac:dyDescent="0.25">
      <c r="A18" s="150" t="s">
        <v>127</v>
      </c>
      <c r="B18" s="169" t="e">
        <f>SUM('Sept 13-17'!AP29,#REF!,#REF!)/3</f>
        <v>#REF!</v>
      </c>
      <c r="C18" s="169" t="e">
        <f>SUM('Sept 13-17'!AQ29,#REF!,#REF!)/3</f>
        <v>#REF!</v>
      </c>
      <c r="D18" s="169" t="e">
        <f t="shared" si="9"/>
        <v>#REF!</v>
      </c>
      <c r="E18" s="169"/>
      <c r="F18" s="169"/>
      <c r="G18" s="169"/>
      <c r="H18" s="169"/>
      <c r="I18" s="169"/>
      <c r="J18" s="169"/>
      <c r="K18" s="169" t="e">
        <f>SUM('Sept 13-17'!AM29,#REF!,#REF!)/3</f>
        <v>#REF!</v>
      </c>
      <c r="L18" s="169" t="e">
        <f>SUM('Sept 13-17'!AN29,#REF!,#REF!)/3</f>
        <v>#REF!</v>
      </c>
      <c r="M18" s="169" t="e">
        <f t="shared" ref="M18" si="10">(K18/L18)*100</f>
        <v>#REF!</v>
      </c>
    </row>
    <row r="19" spans="1:13" x14ac:dyDescent="0.25">
      <c r="A19" s="150" t="s">
        <v>128</v>
      </c>
      <c r="B19" s="169" t="e">
        <f>SUM('Sept 13-17'!AP30,#REF!,#REF!)/3</f>
        <v>#REF!</v>
      </c>
      <c r="C19" s="169" t="e">
        <f>SUM('Sept 13-17'!AQ30,#REF!,#REF!)/3</f>
        <v>#REF!</v>
      </c>
      <c r="D19" s="169" t="e">
        <f t="shared" ref="D19" si="11">(B19/C19)*100</f>
        <v>#REF!</v>
      </c>
      <c r="E19" s="169" t="e">
        <f>SUM('Sept 13-17'!AS30,#REF!,#REF!)/3</f>
        <v>#REF!</v>
      </c>
      <c r="F19" s="169" t="e">
        <f>SUM('Sept 13-17'!AT30,#REF!,#REF!)/3</f>
        <v>#REF!</v>
      </c>
      <c r="G19" s="169" t="e">
        <f t="shared" ref="G19:G20" si="12">(E19/F19)*100</f>
        <v>#REF!</v>
      </c>
      <c r="H19" s="169"/>
      <c r="I19" s="169"/>
      <c r="J19" s="169"/>
      <c r="K19" s="169"/>
      <c r="L19" s="169"/>
      <c r="M19" s="169"/>
    </row>
    <row r="20" spans="1:13" x14ac:dyDescent="0.25">
      <c r="A20" s="150" t="s">
        <v>129</v>
      </c>
      <c r="B20" s="169"/>
      <c r="C20" s="169"/>
      <c r="D20" s="169"/>
      <c r="E20" s="169" t="e">
        <f>SUM('Sept 13-17'!AS31,#REF!,#REF!)/3</f>
        <v>#REF!</v>
      </c>
      <c r="F20" s="169" t="e">
        <f>SUM('Sept 13-17'!AT31,#REF!,#REF!)/3</f>
        <v>#REF!</v>
      </c>
      <c r="G20" s="169" t="e">
        <f t="shared" si="12"/>
        <v>#REF!</v>
      </c>
      <c r="H20" s="169"/>
      <c r="I20" s="169"/>
      <c r="J20" s="169"/>
      <c r="K20" s="169"/>
      <c r="L20" s="169"/>
      <c r="M20" s="169"/>
    </row>
    <row r="21" spans="1:13" x14ac:dyDescent="0.25">
      <c r="A21" s="150" t="s">
        <v>130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 t="e">
        <f>SUM('Sept 13-17'!AM44,#REF!,#REF!)/3</f>
        <v>#REF!</v>
      </c>
      <c r="L21" s="169" t="e">
        <f>SUM('Sept 13-17'!AN44,#REF!,#REF!)/3</f>
        <v>#REF!</v>
      </c>
      <c r="M21" s="169" t="e">
        <f t="shared" ref="M21:M24" si="13">(K21/L21)*100</f>
        <v>#REF!</v>
      </c>
    </row>
    <row r="22" spans="1:13" x14ac:dyDescent="0.25">
      <c r="A22" s="150" t="s">
        <v>131</v>
      </c>
      <c r="B22" s="169"/>
      <c r="C22" s="169"/>
      <c r="D22" s="169"/>
      <c r="E22" s="169"/>
      <c r="F22" s="169"/>
      <c r="G22" s="169"/>
      <c r="H22" s="169"/>
      <c r="I22" s="169"/>
      <c r="J22" s="169"/>
      <c r="K22" s="169" t="e">
        <f>SUM('Sept 13-17'!AM45,#REF!,#REF!)/3</f>
        <v>#REF!</v>
      </c>
      <c r="L22" s="169" t="e">
        <f>SUM('Sept 13-17'!AN45,#REF!,#REF!)/3</f>
        <v>#REF!</v>
      </c>
      <c r="M22" s="169" t="e">
        <f t="shared" si="13"/>
        <v>#REF!</v>
      </c>
    </row>
    <row r="23" spans="1:13" x14ac:dyDescent="0.25">
      <c r="A23" s="150" t="s">
        <v>132</v>
      </c>
      <c r="B23" s="169"/>
      <c r="C23" s="169"/>
      <c r="D23" s="169"/>
      <c r="E23" s="169"/>
      <c r="F23" s="169"/>
      <c r="G23" s="169"/>
      <c r="H23" s="169"/>
      <c r="I23" s="169"/>
      <c r="J23" s="169"/>
      <c r="K23" s="169" t="e">
        <f>SUM('Sept 13-17'!AM46,#REF!,#REF!)/3</f>
        <v>#REF!</v>
      </c>
      <c r="L23" s="169" t="e">
        <f>SUM('Sept 13-17'!AN46,#REF!,#REF!)/3</f>
        <v>#REF!</v>
      </c>
      <c r="M23" s="169" t="e">
        <f t="shared" si="13"/>
        <v>#REF!</v>
      </c>
    </row>
    <row r="24" spans="1:13" x14ac:dyDescent="0.25">
      <c r="A24" s="150" t="s">
        <v>133</v>
      </c>
      <c r="B24" s="169"/>
      <c r="C24" s="169"/>
      <c r="D24" s="169"/>
      <c r="E24" s="169"/>
      <c r="F24" s="169"/>
      <c r="G24" s="169"/>
      <c r="H24" s="169"/>
      <c r="I24" s="169"/>
      <c r="J24" s="169"/>
      <c r="K24" s="169" t="e">
        <f>SUM('Sept 13-17'!AM47,#REF!,#REF!)/3</f>
        <v>#REF!</v>
      </c>
      <c r="L24" s="169" t="e">
        <f>SUM('Sept 13-17'!AN47,#REF!,#REF!)/3</f>
        <v>#REF!</v>
      </c>
      <c r="M24" s="169" t="e">
        <f t="shared" si="13"/>
        <v>#REF!</v>
      </c>
    </row>
    <row r="25" spans="1:13" x14ac:dyDescent="0.25">
      <c r="A25" s="150" t="s">
        <v>134</v>
      </c>
      <c r="B25" s="169" t="e">
        <f>SUM('Sept 13-17'!AP48,#REF!,#REF!)/3</f>
        <v>#REF!</v>
      </c>
      <c r="C25" s="169" t="e">
        <f>SUM('Sept 13-17'!AQ48,#REF!,#REF!)/3</f>
        <v>#REF!</v>
      </c>
      <c r="D25" s="169" t="e">
        <f t="shared" ref="D25" si="14">(B25/C25)*100</f>
        <v>#REF!</v>
      </c>
      <c r="E25" s="169" t="e">
        <f>SUM('Sept 13-17'!AS48,#REF!,#REF!)/3</f>
        <v>#REF!</v>
      </c>
      <c r="F25" s="169" t="e">
        <f>SUM('Sept 13-17'!AT48,#REF!,#REF!)/3</f>
        <v>#REF!</v>
      </c>
      <c r="G25" s="169" t="e">
        <f t="shared" ref="G25" si="15">(E25/F25)*100</f>
        <v>#REF!</v>
      </c>
      <c r="H25" s="169"/>
      <c r="I25" s="169"/>
      <c r="J25" s="169"/>
      <c r="K25" s="169"/>
      <c r="L25" s="169"/>
      <c r="M25" s="169"/>
    </row>
    <row r="26" spans="1:13" s="5" customFormat="1" x14ac:dyDescent="0.25">
      <c r="A26" s="150" t="s">
        <v>143</v>
      </c>
      <c r="B26" s="169"/>
      <c r="C26" s="169"/>
      <c r="D26" s="169"/>
      <c r="E26" s="169"/>
      <c r="F26" s="169"/>
      <c r="G26" s="169"/>
      <c r="H26" s="169" t="e">
        <f>SUM('Sept 13-17'!AY34,#REF!,#REF!)/3</f>
        <v>#REF!</v>
      </c>
      <c r="I26" s="169" t="e">
        <f>SUM('Sept 13-17'!AZ34,#REF!,#REF!)/3</f>
        <v>#REF!</v>
      </c>
      <c r="J26" s="169" t="e">
        <f>(H26/I26)*100</f>
        <v>#REF!</v>
      </c>
      <c r="K26" s="169"/>
      <c r="L26" s="169"/>
      <c r="M26" s="169"/>
    </row>
    <row r="27" spans="1:13" x14ac:dyDescent="0.25">
      <c r="A27" s="150" t="s">
        <v>135</v>
      </c>
      <c r="B27" s="169"/>
      <c r="C27" s="169"/>
      <c r="D27" s="169"/>
      <c r="E27" s="169"/>
      <c r="F27" s="169"/>
      <c r="G27" s="169"/>
      <c r="H27" s="169"/>
      <c r="I27" s="169"/>
      <c r="J27" s="169"/>
      <c r="K27" s="169" t="e">
        <f>SUM('Sept 13-17'!AM49,#REF!,#REF!)/3</f>
        <v>#REF!</v>
      </c>
      <c r="L27" s="169" t="e">
        <f>SUM('Sept 13-17'!AN49,#REF!,#REF!)/3</f>
        <v>#REF!</v>
      </c>
      <c r="M27" s="169" t="e">
        <f t="shared" ref="M27" si="16">(K27/L27)*100</f>
        <v>#REF!</v>
      </c>
    </row>
    <row r="28" spans="1:13" x14ac:dyDescent="0.25">
      <c r="A28" s="150" t="s">
        <v>136</v>
      </c>
      <c r="B28" s="169" t="e">
        <f>SUM('Sept 13-17'!AP35,#REF!,#REF!)/3</f>
        <v>#REF!</v>
      </c>
      <c r="C28" s="169" t="e">
        <f>SUM('Sept 13-17'!AQ35,#REF!,#REF!)/3</f>
        <v>#REF!</v>
      </c>
      <c r="D28" s="169" t="e">
        <f t="shared" ref="D28" si="17">(B28/C28)*100</f>
        <v>#REF!</v>
      </c>
      <c r="E28" s="169" t="e">
        <f>SUM('Sept 13-17'!AS35,#REF!,#REF!)/3</f>
        <v>#REF!</v>
      </c>
      <c r="F28" s="169" t="e">
        <f>SUM('Sept 13-17'!AT35,#REF!,#REF!)/3</f>
        <v>#REF!</v>
      </c>
      <c r="G28" s="169" t="e">
        <f t="shared" ref="G28:G29" si="18">(E28/F28)*100</f>
        <v>#REF!</v>
      </c>
      <c r="H28" s="169" t="e">
        <f>SUM('Sept 13-17'!AY35,#REF!,#REF!)/3</f>
        <v>#REF!</v>
      </c>
      <c r="I28" s="169" t="e">
        <f>SUM('Sept 13-17'!AZ35,#REF!,#REF!)/3</f>
        <v>#REF!</v>
      </c>
      <c r="J28" s="169" t="e">
        <f t="shared" ref="J28:J38" si="19">(H28/I28)*100</f>
        <v>#REF!</v>
      </c>
      <c r="K28" s="169"/>
      <c r="L28" s="169"/>
      <c r="M28" s="169"/>
    </row>
    <row r="29" spans="1:13" s="5" customFormat="1" x14ac:dyDescent="0.25">
      <c r="A29" s="150" t="s">
        <v>149</v>
      </c>
      <c r="B29" s="169"/>
      <c r="C29" s="169"/>
      <c r="D29" s="169"/>
      <c r="E29" s="169" t="e">
        <f>SUM('Sept 13-17'!AS36,#REF!,#REF!)/3</f>
        <v>#REF!</v>
      </c>
      <c r="F29" s="169" t="e">
        <f>SUM('Sept 13-17'!AT36,#REF!,#REF!)/3</f>
        <v>#REF!</v>
      </c>
      <c r="G29" s="169" t="e">
        <f t="shared" si="18"/>
        <v>#REF!</v>
      </c>
      <c r="H29" s="169" t="e">
        <f>SUM('Sept 13-17'!AY36,#REF!,#REF!)/3</f>
        <v>#REF!</v>
      </c>
      <c r="I29" s="169" t="e">
        <f>SUM('Sept 13-17'!AZ36,#REF!,#REF!)/3</f>
        <v>#REF!</v>
      </c>
      <c r="J29" s="169" t="e">
        <f t="shared" si="19"/>
        <v>#REF!</v>
      </c>
      <c r="K29" s="169"/>
      <c r="L29" s="169"/>
      <c r="M29" s="169"/>
    </row>
    <row r="30" spans="1:13" x14ac:dyDescent="0.25">
      <c r="A30" s="150" t="s">
        <v>137</v>
      </c>
      <c r="B30" s="169"/>
      <c r="C30" s="169"/>
      <c r="D30" s="169"/>
      <c r="E30" s="169" t="e">
        <f>SUM('Sept 13-17'!AS50,#REF!,#REF!)/3</f>
        <v>#REF!</v>
      </c>
      <c r="F30" s="169" t="e">
        <f>SUM('Sept 13-17'!AT50,#REF!,#REF!)/3</f>
        <v>#REF!</v>
      </c>
      <c r="G30" s="169" t="e">
        <f t="shared" ref="G30:G31" si="20">(E30/F30)*100</f>
        <v>#REF!</v>
      </c>
      <c r="H30" s="169"/>
      <c r="I30" s="169"/>
      <c r="J30" s="169"/>
      <c r="K30" s="169"/>
      <c r="L30" s="169"/>
      <c r="M30" s="169"/>
    </row>
    <row r="31" spans="1:13" x14ac:dyDescent="0.25">
      <c r="A31" s="150" t="s">
        <v>138</v>
      </c>
      <c r="B31" s="169"/>
      <c r="C31" s="169"/>
      <c r="D31" s="169"/>
      <c r="E31" s="169" t="e">
        <f>SUM('Sept 13-17'!AS51,#REF!,#REF!)/3</f>
        <v>#REF!</v>
      </c>
      <c r="F31" s="169" t="e">
        <f>SUM('Sept 13-17'!AT51,#REF!,#REF!)/3</f>
        <v>#REF!</v>
      </c>
      <c r="G31" s="169" t="e">
        <f t="shared" si="20"/>
        <v>#REF!</v>
      </c>
      <c r="H31" s="169"/>
      <c r="I31" s="169"/>
      <c r="J31" s="169"/>
      <c r="K31" s="169"/>
      <c r="L31" s="169"/>
      <c r="M31" s="169"/>
    </row>
    <row r="32" spans="1:13" s="5" customFormat="1" x14ac:dyDescent="0.25">
      <c r="A32" s="150" t="s">
        <v>144</v>
      </c>
      <c r="B32" s="169" t="e">
        <f>SUM('Sept 13-17'!AP37,#REF!,#REF!)/3</f>
        <v>#REF!</v>
      </c>
      <c r="C32" s="169" t="e">
        <f>SUM('Sept 13-17'!AQ37,#REF!,#REF!)/3</f>
        <v>#REF!</v>
      </c>
      <c r="D32" s="169" t="e">
        <f t="shared" ref="D32" si="21">(B32/C32)*100</f>
        <v>#REF!</v>
      </c>
      <c r="E32" s="169"/>
      <c r="F32" s="169"/>
      <c r="G32" s="169"/>
      <c r="H32" s="169" t="e">
        <f>SUM('Sept 13-17'!AY37,#REF!,#REF!)/3</f>
        <v>#REF!</v>
      </c>
      <c r="I32" s="169" t="e">
        <f>SUM('Sept 13-17'!AZ37,#REF!,#REF!)/3</f>
        <v>#REF!</v>
      </c>
      <c r="J32" s="169" t="e">
        <f t="shared" si="19"/>
        <v>#REF!</v>
      </c>
      <c r="K32" s="169"/>
      <c r="L32" s="169"/>
      <c r="M32" s="169"/>
    </row>
    <row r="33" spans="1:13" s="5" customFormat="1" x14ac:dyDescent="0.25">
      <c r="A33" s="150" t="s">
        <v>145</v>
      </c>
      <c r="B33" s="169"/>
      <c r="C33" s="169"/>
      <c r="D33" s="169"/>
      <c r="E33" s="169"/>
      <c r="F33" s="169"/>
      <c r="G33" s="169"/>
      <c r="H33" s="169" t="e">
        <f>SUM('Sept 13-17'!AY38,#REF!,#REF!)/3</f>
        <v>#REF!</v>
      </c>
      <c r="I33" s="169" t="e">
        <f>SUM('Sept 13-17'!AZ38,#REF!,#REF!)/3</f>
        <v>#REF!</v>
      </c>
      <c r="J33" s="169" t="e">
        <f t="shared" si="19"/>
        <v>#REF!</v>
      </c>
      <c r="K33" s="169"/>
      <c r="L33" s="169"/>
      <c r="M33" s="169"/>
    </row>
    <row r="34" spans="1:13" x14ac:dyDescent="0.25">
      <c r="A34" s="150" t="s">
        <v>139</v>
      </c>
      <c r="B34" s="169"/>
      <c r="C34" s="169"/>
      <c r="D34" s="169"/>
      <c r="E34" s="169" t="e">
        <f>SUM('Sept 13-17'!AS52,#REF!,#REF!)/3</f>
        <v>#REF!</v>
      </c>
      <c r="F34" s="169" t="e">
        <f>SUM('Sept 13-17'!AT52,#REF!,#REF!)/3</f>
        <v>#REF!</v>
      </c>
      <c r="G34" s="169" t="e">
        <f t="shared" ref="G34" si="22">(E34/F34)*100</f>
        <v>#REF!</v>
      </c>
      <c r="H34" s="169"/>
      <c r="I34" s="169"/>
      <c r="J34" s="169"/>
      <c r="K34" s="169"/>
      <c r="L34" s="169"/>
      <c r="M34" s="169"/>
    </row>
    <row r="35" spans="1:13" x14ac:dyDescent="0.25">
      <c r="A35" s="150" t="s">
        <v>140</v>
      </c>
      <c r="B35" s="169" t="e">
        <f>SUM('Sept 13-17'!AP54:AP56,#REF!,#REF!)/3</f>
        <v>#REF!</v>
      </c>
      <c r="C35" s="169" t="e">
        <f>SUM('Sept 13-17'!AQ54:AQ56,#REF!,#REF!)/3</f>
        <v>#REF!</v>
      </c>
      <c r="D35" s="169" t="e">
        <f t="shared" ref="D35" si="23">(B35/C35)*100</f>
        <v>#REF!</v>
      </c>
      <c r="E35" s="169"/>
      <c r="F35" s="169"/>
      <c r="G35" s="169"/>
      <c r="H35" s="169"/>
      <c r="I35" s="169"/>
      <c r="J35" s="169"/>
      <c r="K35" s="169" t="e">
        <f>SUM('Sept 13-17'!AM53,'Sept 13-17'!AM57,'Sept 13-17'!AM58,#REF!,#REF!,#REF!,#REF!,#REF!,#REF!)/3</f>
        <v>#REF!</v>
      </c>
      <c r="L35" s="169" t="e">
        <f>SUM('Sept 13-17'!AN53,'Sept 13-17'!AN57,'Sept 13-17'!AN58,#REF!,#REF!,#REF!,#REF!,#REF!,#REF!)/3</f>
        <v>#REF!</v>
      </c>
      <c r="M35" s="169" t="e">
        <f t="shared" ref="M35" si="24">(K35/L35)*100</f>
        <v>#REF!</v>
      </c>
    </row>
    <row r="36" spans="1:13" x14ac:dyDescent="0.25">
      <c r="A36" s="150" t="s">
        <v>146</v>
      </c>
      <c r="B36" s="169"/>
      <c r="C36" s="169"/>
      <c r="D36" s="169"/>
      <c r="E36" s="169"/>
      <c r="F36" s="169"/>
      <c r="G36" s="169"/>
      <c r="H36" s="169" t="e">
        <f>SUM('Sept 13-17'!AY39,#REF!,#REF!)/3</f>
        <v>#REF!</v>
      </c>
      <c r="I36" s="169" t="e">
        <f>SUM('Sept 13-17'!AZ39,#REF!,#REF!)/3</f>
        <v>#REF!</v>
      </c>
      <c r="J36" s="169" t="e">
        <f t="shared" si="19"/>
        <v>#REF!</v>
      </c>
      <c r="K36" s="169"/>
      <c r="L36" s="169"/>
      <c r="M36" s="169"/>
    </row>
    <row r="37" spans="1:13" x14ac:dyDescent="0.25">
      <c r="A37" s="150" t="s">
        <v>147</v>
      </c>
      <c r="B37" s="169"/>
      <c r="C37" s="169"/>
      <c r="D37" s="169"/>
      <c r="E37" s="169"/>
      <c r="F37" s="169"/>
      <c r="G37" s="169"/>
      <c r="H37" s="169" t="e">
        <f>SUM('Sept 13-17'!AY40,#REF!,#REF!)/3</f>
        <v>#REF!</v>
      </c>
      <c r="I37" s="169" t="e">
        <f>SUM('Sept 13-17'!AZ40,#REF!,#REF!)/3</f>
        <v>#REF!</v>
      </c>
      <c r="J37" s="169" t="e">
        <f t="shared" si="19"/>
        <v>#REF!</v>
      </c>
      <c r="K37" s="169"/>
      <c r="L37" s="169"/>
      <c r="M37" s="169"/>
    </row>
    <row r="38" spans="1:13" x14ac:dyDescent="0.25">
      <c r="A38" s="150" t="s">
        <v>148</v>
      </c>
      <c r="B38" s="169" t="e">
        <f>SUM('Sept 13-17'!AP41,#REF!,#REF!)/3</f>
        <v>#REF!</v>
      </c>
      <c r="C38" s="169" t="e">
        <f>SUM('Sept 13-17'!AQ41,#REF!,#REF!)/3</f>
        <v>#REF!</v>
      </c>
      <c r="D38" s="169" t="e">
        <f t="shared" ref="D38" si="25">(B38/C38)*100</f>
        <v>#REF!</v>
      </c>
      <c r="E38" s="169"/>
      <c r="F38" s="169"/>
      <c r="G38" s="169"/>
      <c r="H38" s="169" t="e">
        <f>SUM('Sept 13-17'!AY41,#REF!,#REF!)/3</f>
        <v>#REF!</v>
      </c>
      <c r="I38" s="169" t="e">
        <f>SUM('Sept 13-17'!AZ41,#REF!,#REF!)/3</f>
        <v>#REF!</v>
      </c>
      <c r="J38" s="169" t="e">
        <f t="shared" si="19"/>
        <v>#REF!</v>
      </c>
      <c r="K38" s="169"/>
      <c r="L38" s="169"/>
      <c r="M38" s="169"/>
    </row>
    <row r="39" spans="1:13" x14ac:dyDescent="0.25"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</row>
    <row r="40" spans="1:13" x14ac:dyDescent="0.25">
      <c r="B40" s="169"/>
      <c r="C40" s="169"/>
      <c r="D40" s="169"/>
      <c r="E40" s="169"/>
      <c r="F40" s="169"/>
      <c r="G40" s="169"/>
      <c r="H40" s="169"/>
      <c r="I40" s="169"/>
      <c r="J40" s="169"/>
      <c r="K40" s="169"/>
      <c r="L40" s="169"/>
      <c r="M40" s="169"/>
    </row>
    <row r="41" spans="1:13" x14ac:dyDescent="0.25"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</row>
    <row r="42" spans="1:13" x14ac:dyDescent="0.25"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</row>
    <row r="43" spans="1:13" x14ac:dyDescent="0.25">
      <c r="B43" s="169"/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</row>
    <row r="44" spans="1:13" x14ac:dyDescent="0.25"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</row>
    <row r="45" spans="1:13" x14ac:dyDescent="0.25"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</row>
    <row r="46" spans="1:13" x14ac:dyDescent="0.25"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</row>
    <row r="47" spans="1:13" x14ac:dyDescent="0.25"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</row>
    <row r="48" spans="1:13" x14ac:dyDescent="0.25"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</row>
    <row r="49" spans="2:13" x14ac:dyDescent="0.25"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</row>
    <row r="50" spans="2:13" x14ac:dyDescent="0.25"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</row>
    <row r="51" spans="2:13" x14ac:dyDescent="0.25"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</row>
    <row r="52" spans="2:13" x14ac:dyDescent="0.25"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</row>
    <row r="53" spans="2:13" x14ac:dyDescent="0.25"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</row>
    <row r="54" spans="2:13" x14ac:dyDescent="0.25">
      <c r="B54" s="169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</row>
    <row r="55" spans="2:13" x14ac:dyDescent="0.25"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</row>
    <row r="56" spans="2:13" x14ac:dyDescent="0.25"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</row>
    <row r="57" spans="2:13" x14ac:dyDescent="0.25"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</row>
    <row r="58" spans="2:13" x14ac:dyDescent="0.25"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</row>
    <row r="59" spans="2:13" x14ac:dyDescent="0.25"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</row>
    <row r="60" spans="2:13" x14ac:dyDescent="0.25">
      <c r="B60" s="169"/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</row>
    <row r="61" spans="2:13" x14ac:dyDescent="0.25">
      <c r="B61" s="169"/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</row>
    <row r="62" spans="2:13" x14ac:dyDescent="0.25">
      <c r="B62" s="169"/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</row>
    <row r="63" spans="2:13" x14ac:dyDescent="0.25">
      <c r="B63" s="169"/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</row>
    <row r="64" spans="2:13" x14ac:dyDescent="0.25">
      <c r="B64" s="169"/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69"/>
    </row>
    <row r="65" spans="2:13" x14ac:dyDescent="0.25">
      <c r="B65" s="169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</row>
    <row r="66" spans="2:13" x14ac:dyDescent="0.25">
      <c r="B66" s="169"/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</row>
    <row r="67" spans="2:13" x14ac:dyDescent="0.25">
      <c r="B67" s="169"/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69"/>
    </row>
    <row r="68" spans="2:13" x14ac:dyDescent="0.25">
      <c r="B68" s="169"/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Sept 13-17</vt:lpstr>
      <vt:lpstr>Sept 27-Oct 1</vt:lpstr>
      <vt:lpstr>Oct 18 - 22</vt:lpstr>
      <vt:lpstr>Nov 8 - 12</vt:lpstr>
      <vt:lpstr>Nov 29 - Dec 3</vt:lpstr>
      <vt:lpstr>Avg</vt:lpstr>
      <vt:lpstr>'Nov 29 - Dec 3'!Print_Area</vt:lpstr>
      <vt:lpstr>'Nov 8 - 12'!Print_Area</vt:lpstr>
      <vt:lpstr>'Oct 18 - 22'!Print_Area</vt:lpstr>
      <vt:lpstr>'Sept 13-17'!Print_Area</vt:lpstr>
      <vt:lpstr>'Sept 27-Oct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Milton R Stewart</dc:creator>
  <cp:lastModifiedBy>Orville</cp:lastModifiedBy>
  <cp:lastPrinted>2021-01-08T18:36:39Z</cp:lastPrinted>
  <dcterms:created xsi:type="dcterms:W3CDTF">2011-10-25T19:21:47Z</dcterms:created>
  <dcterms:modified xsi:type="dcterms:W3CDTF">2021-10-25T16:45:36Z</dcterms:modified>
</cp:coreProperties>
</file>